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765" tabRatio="458" firstSheet="3" activeTab="3"/>
  </bookViews>
  <sheets>
    <sheet name="Sheet1" sheetId="1" state="hidden" r:id="rId1"/>
    <sheet name="目录" sheetId="2" state="hidden" r:id="rId2"/>
    <sheet name="使用说明" sheetId="5" state="hidden" r:id="rId3"/>
    <sheet name="清溪坂站清单" sheetId="22" r:id="rId4"/>
  </sheets>
  <definedNames>
    <definedName name="_xlnm.Print_Area" localSheetId="3">清溪坂站清单!$A$1:$H$9</definedName>
    <definedName name="_xlnm.Print_Titles" localSheetId="3">清溪坂站清单!$A:$B,清溪坂站清单!$1:$2</definedName>
    <definedName name="汇率" localSheetId="3">#REF!</definedName>
    <definedName name="汇率">#REF!</definedName>
    <definedName name="生产列1" localSheetId="3">#REF!</definedName>
    <definedName name="生产列1">#REF!</definedName>
    <definedName name="生产列11" localSheetId="3">#REF!</definedName>
    <definedName name="生产列11">#REF!</definedName>
    <definedName name="生产列15" localSheetId="3">#REF!</definedName>
    <definedName name="生产列15">#REF!</definedName>
    <definedName name="生产列16" localSheetId="3">#REF!</definedName>
    <definedName name="生产列16">#REF!</definedName>
    <definedName name="生产列17" localSheetId="3">#REF!</definedName>
    <definedName name="生产列17">#REF!</definedName>
    <definedName name="生产列19" localSheetId="3">#REF!</definedName>
    <definedName name="生产列19">#REF!</definedName>
    <definedName name="生产列2" localSheetId="3">#REF!</definedName>
    <definedName name="生产列2">#REF!</definedName>
    <definedName name="生产列20" localSheetId="3">#REF!</definedName>
    <definedName name="生产列20">#REF!</definedName>
    <definedName name="生产列3" localSheetId="3">#REF!</definedName>
    <definedName name="生产列3">#REF!</definedName>
    <definedName name="生产列4" localSheetId="3">#REF!</definedName>
    <definedName name="生产列4">#REF!</definedName>
    <definedName name="生产列5" localSheetId="3">#REF!</definedName>
    <definedName name="生产列5">#REF!</definedName>
    <definedName name="生产列6" localSheetId="3">#REF!</definedName>
    <definedName name="生产列6">#REF!</definedName>
    <definedName name="生产列7" localSheetId="3">#REF!</definedName>
    <definedName name="生产列7">#REF!</definedName>
    <definedName name="生产列8" localSheetId="3">#REF!</definedName>
    <definedName name="生产列8">#REF!</definedName>
    <definedName name="生产列9" localSheetId="3">#REF!</definedName>
    <definedName name="生产列9">#REF!</definedName>
    <definedName name="生产期" localSheetId="3">#REF!</definedName>
    <definedName name="生产期">#REF!</definedName>
    <definedName name="生产期1" localSheetId="3">#REF!</definedName>
    <definedName name="生产期1">#REF!</definedName>
    <definedName name="生产期11" localSheetId="3">#REF!</definedName>
    <definedName name="生产期11">#REF!</definedName>
    <definedName name="生产期15" localSheetId="3">#REF!</definedName>
    <definedName name="生产期15">#REF!</definedName>
    <definedName name="生产期16" localSheetId="3">#REF!</definedName>
    <definedName name="生产期16">#REF!</definedName>
    <definedName name="生产期17" localSheetId="3">#REF!</definedName>
    <definedName name="生产期17">#REF!</definedName>
    <definedName name="生产期19" localSheetId="3">#REF!</definedName>
    <definedName name="生产期19">#REF!</definedName>
    <definedName name="生产期2" localSheetId="3">#REF!</definedName>
    <definedName name="生产期2">#REF!</definedName>
    <definedName name="生产期20" localSheetId="3">#REF!</definedName>
    <definedName name="生产期20">#REF!</definedName>
    <definedName name="生产期3" localSheetId="3">#REF!</definedName>
    <definedName name="生产期3">#REF!</definedName>
    <definedName name="生产期4" localSheetId="3">#REF!</definedName>
    <definedName name="生产期4">#REF!</definedName>
    <definedName name="生产期5" localSheetId="3">#REF!</definedName>
    <definedName name="生产期5">#REF!</definedName>
    <definedName name="生产期6" localSheetId="3">#REF!</definedName>
    <definedName name="生产期6">#REF!</definedName>
    <definedName name="生产期7" localSheetId="3">#REF!</definedName>
    <definedName name="生产期7">#REF!</definedName>
    <definedName name="生产期8" localSheetId="3">#REF!</definedName>
    <definedName name="生产期8">#REF!</definedName>
    <definedName name="生产期9" localSheetId="3">#REF!</definedName>
    <definedName name="生产期9">#REF!</definedName>
  </definedNames>
  <calcPr calcId="114210" fullCalcOnLoad="1"/>
</workbook>
</file>

<file path=xl/calcChain.xml><?xml version="1.0" encoding="utf-8"?>
<calcChain xmlns="http://schemas.openxmlformats.org/spreadsheetml/2006/main">
  <c r="AH27" i="2"/>
  <c r="F26"/>
  <c r="G8"/>
  <c r="F25"/>
  <c r="F24"/>
  <c r="L8"/>
  <c r="L20"/>
  <c r="G18"/>
  <c r="F18"/>
  <c r="L17"/>
  <c r="K17"/>
  <c r="J17"/>
  <c r="I17"/>
  <c r="H17"/>
  <c r="G17"/>
  <c r="F17"/>
  <c r="L16"/>
  <c r="K16"/>
  <c r="J16"/>
  <c r="I16"/>
  <c r="H16"/>
  <c r="G16"/>
  <c r="F16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9"/>
  <c r="K9"/>
  <c r="J9"/>
  <c r="I9"/>
  <c r="H9"/>
  <c r="G9"/>
  <c r="F9"/>
  <c r="D9"/>
  <c r="J8"/>
  <c r="A1" i="1"/>
</calcChain>
</file>

<file path=xl/sharedStrings.xml><?xml version="1.0" encoding="utf-8"?>
<sst xmlns="http://schemas.openxmlformats.org/spreadsheetml/2006/main" count="93" uniqueCount="82">
  <si>
    <t xml:space="preserve">  今天是</t>
  </si>
  <si>
    <t>星期</t>
  </si>
  <si>
    <t>北京时间</t>
  </si>
  <si>
    <t>星期日</t>
  </si>
  <si>
    <t>星期一</t>
  </si>
  <si>
    <t>星期二</t>
  </si>
  <si>
    <t>星期三</t>
  </si>
  <si>
    <t>星期四</t>
  </si>
  <si>
    <t>星期五</t>
  </si>
  <si>
    <t>星期六</t>
  </si>
  <si>
    <t>查询年月</t>
  </si>
  <si>
    <t>年</t>
  </si>
  <si>
    <t>月</t>
  </si>
  <si>
    <t>使用说明:</t>
  </si>
  <si>
    <r>
      <rPr>
        <sz val="10"/>
        <rFont val="宋体"/>
        <charset val="134"/>
      </rPr>
      <t xml:space="preserve">1、每月计提折旧，如无特殊变化，只需在 </t>
    </r>
    <r>
      <rPr>
        <b/>
        <sz val="10"/>
        <rFont val="宋体"/>
        <charset val="134"/>
      </rPr>
      <t>Y</t>
    </r>
    <r>
      <rPr>
        <sz val="10"/>
        <rFont val="宋体"/>
        <charset val="134"/>
      </rPr>
      <t xml:space="preserve"> 列之后的第二行输入月份，折旧额将自动显示。</t>
    </r>
  </si>
  <si>
    <r>
      <rPr>
        <sz val="10"/>
        <rFont val="宋体"/>
        <charset val="134"/>
      </rPr>
      <t>2、</t>
    </r>
    <r>
      <rPr>
        <b/>
        <sz val="10"/>
        <rFont val="宋体"/>
        <charset val="134"/>
      </rPr>
      <t>S</t>
    </r>
    <r>
      <rPr>
        <sz val="10"/>
        <rFont val="宋体"/>
        <charset val="134"/>
      </rPr>
      <t xml:space="preserve">   列为提示语，例如“已到期”或“己过期”。</t>
    </r>
  </si>
  <si>
    <r>
      <rPr>
        <sz val="10"/>
        <rFont val="宋体"/>
        <charset val="134"/>
      </rPr>
      <t>3、</t>
    </r>
    <r>
      <rPr>
        <b/>
        <sz val="10"/>
        <rFont val="宋体"/>
        <charset val="134"/>
      </rPr>
      <t>F</t>
    </r>
    <r>
      <rPr>
        <sz val="10"/>
        <rFont val="宋体"/>
        <charset val="134"/>
      </rPr>
      <t xml:space="preserve">   列是到期日的具體体日期的显示。</t>
    </r>
  </si>
  <si>
    <r>
      <rPr>
        <sz val="10"/>
        <rFont val="宋体"/>
        <charset val="134"/>
      </rPr>
      <t>4、</t>
    </r>
    <r>
      <rPr>
        <b/>
        <sz val="10"/>
        <rFont val="宋体"/>
        <charset val="134"/>
      </rPr>
      <t>O</t>
    </r>
    <r>
      <rPr>
        <sz val="10"/>
        <rFont val="宋体"/>
        <charset val="134"/>
      </rPr>
      <t xml:space="preserve">   列是倒计时提示，告诉你该项资产还有多少个月到期。</t>
    </r>
  </si>
  <si>
    <t>5、“查询与打印”供查询某月的折旧情况及打印后作为记账凭证的附件。</t>
  </si>
  <si>
    <r>
      <rPr>
        <sz val="10"/>
        <rFont val="宋体"/>
        <charset val="134"/>
      </rPr>
      <t xml:space="preserve">6、查询与打印时，只须在 [ </t>
    </r>
    <r>
      <rPr>
        <b/>
        <sz val="10"/>
        <rFont val="宋体"/>
        <charset val="134"/>
      </rPr>
      <t>I1</t>
    </r>
    <r>
      <rPr>
        <sz val="10"/>
        <rFont val="宋体"/>
        <charset val="134"/>
      </rPr>
      <t xml:space="preserve"> ]单元格录入查询的月份即可</t>
    </r>
  </si>
  <si>
    <t>7、税法规定：房屋及建筑物至少20年、机器设备至少10年、工具器具家具至少5年、运输工具至少4年、电子设备至少3年。</t>
  </si>
  <si>
    <t>8、本单位分类：房屋至少30年、建筑物至少20年、机器设备至少10年、车辆10年，其他易损耗的资产至少5年。</t>
  </si>
  <si>
    <t>资产类别</t>
  </si>
  <si>
    <t>年限</t>
  </si>
  <si>
    <t>房屋</t>
  </si>
  <si>
    <t>拦河大坝、拦河防洪坝</t>
  </si>
  <si>
    <t>防洪堤</t>
  </si>
  <si>
    <t>渠道、压力钢管</t>
  </si>
  <si>
    <t>简易水工管理费</t>
  </si>
  <si>
    <t>机组、线路</t>
  </si>
  <si>
    <t>高压柜</t>
  </si>
  <si>
    <t>低压柜</t>
  </si>
  <si>
    <t>变压器、控制屏、配电屏</t>
  </si>
  <si>
    <t>排沙闸、闸阀、闸门</t>
  </si>
  <si>
    <t>汽车</t>
  </si>
  <si>
    <t>空压机、柴油机、滤油机、清污机</t>
  </si>
  <si>
    <t>测试仪、计量箱、水泵、断路器、行车</t>
  </si>
  <si>
    <t>避雷器、互感器、检测、监控、电视机、照相机</t>
  </si>
  <si>
    <t>闸刀、开关、空调、电脑、家具、电子设备</t>
  </si>
  <si>
    <t>资产名称</t>
  </si>
  <si>
    <t>单位</t>
  </si>
  <si>
    <t>规格型号</t>
  </si>
  <si>
    <t>厂家</t>
  </si>
  <si>
    <t>存放地点</t>
  </si>
  <si>
    <t>1</t>
  </si>
  <si>
    <t>水力发电机组</t>
  </si>
  <si>
    <t>台</t>
  </si>
  <si>
    <t>SFW1000-6/1180</t>
  </si>
  <si>
    <t>南平嵩泰发电
设备有限公司</t>
  </si>
  <si>
    <t>主厂房</t>
  </si>
  <si>
    <t>2</t>
  </si>
  <si>
    <t>机组控制屏</t>
  </si>
  <si>
    <t>屏</t>
  </si>
  <si>
    <t>BKSJ-400/12</t>
  </si>
  <si>
    <t>3</t>
  </si>
  <si>
    <t>柜</t>
  </si>
  <si>
    <t>GG-1A</t>
  </si>
  <si>
    <t>晋江开关厂</t>
  </si>
  <si>
    <t>4</t>
  </si>
  <si>
    <t>GG-1A-54</t>
  </si>
  <si>
    <t>福州开关厂</t>
  </si>
  <si>
    <t>5</t>
  </si>
  <si>
    <t>电力变压器</t>
  </si>
  <si>
    <t>S7-50-10/0.4</t>
  </si>
  <si>
    <t>安溪湖头变压器厂</t>
  </si>
  <si>
    <t>主厂房后</t>
  </si>
  <si>
    <t xml:space="preserve"> </t>
  </si>
  <si>
    <t>6</t>
  </si>
  <si>
    <t>水位监控系统</t>
  </si>
  <si>
    <t>条</t>
  </si>
  <si>
    <t>AC-50M</t>
  </si>
  <si>
    <t>深圳市佳信捷电子有限公司</t>
  </si>
  <si>
    <t>前池</t>
  </si>
  <si>
    <t>7</t>
  </si>
  <si>
    <t>空调器</t>
  </si>
  <si>
    <t>柜机KFR-61LW/DY-S3(E)</t>
  </si>
  <si>
    <t>美的制冷有限公司</t>
  </si>
  <si>
    <t>值班室</t>
  </si>
  <si>
    <t>序号</t>
    <phoneticPr fontId="30" type="noConversion"/>
  </si>
  <si>
    <t>清溪坂电站拍卖设备清单</t>
    <phoneticPr fontId="30" type="noConversion"/>
  </si>
  <si>
    <t>数量</t>
    <phoneticPr fontId="30" type="noConversion"/>
  </si>
  <si>
    <t>启用时间</t>
    <phoneticPr fontId="30" type="noConversion"/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</si>
</sst>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yyyy/m"/>
    <numFmt numFmtId="177" formatCode="yyyy/m/d\ h:mm:ss"/>
    <numFmt numFmtId="178" formatCode="#,##0.00_);[Red]\(#,##0.00\)"/>
    <numFmt numFmtId="181" formatCode="0.00_ ;[Red]\-0.00\ "/>
    <numFmt numFmtId="182" formatCode="[DBNum1][$-804]General"/>
    <numFmt numFmtId="183" formatCode="上午/下午h&quot;时&quot;mm&quot;分&quot;ss&quot;秒&quot;;@"/>
    <numFmt numFmtId="184" formatCode="yyyy&quot;年&quot;m&quot;月&quot;d&quot;日&quot;\ h:mm:ss"/>
  </numFmts>
  <fonts count="32">
    <font>
      <sz val="12"/>
      <name val="宋体"/>
      <charset val="134"/>
    </font>
    <font>
      <sz val="10"/>
      <name val="宋体"/>
      <charset val="134"/>
    </font>
    <font>
      <b/>
      <sz val="16"/>
      <name val="仿宋"/>
      <family val="3"/>
      <charset val="134"/>
    </font>
    <font>
      <sz val="12"/>
      <name val="仿宋"/>
      <family val="3"/>
      <charset val="134"/>
    </font>
    <font>
      <sz val="12"/>
      <color indexed="10"/>
      <name val="仿宋"/>
      <family val="3"/>
      <charset val="134"/>
    </font>
    <font>
      <b/>
      <sz val="18"/>
      <color indexed="60"/>
      <name val="华文行楷"/>
      <charset val="134"/>
    </font>
    <font>
      <sz val="18"/>
      <name val="宋体"/>
      <charset val="134"/>
    </font>
    <font>
      <sz val="12"/>
      <color indexed="9"/>
      <name val="宋体"/>
      <charset val="134"/>
    </font>
    <font>
      <b/>
      <sz val="12"/>
      <color indexed="9"/>
      <name val="宋体"/>
      <charset val="134"/>
    </font>
    <font>
      <sz val="10.5"/>
      <color indexed="8"/>
      <name val="Arial"/>
      <family val="2"/>
    </font>
    <font>
      <sz val="12"/>
      <color indexed="10"/>
      <name val="宋体"/>
      <charset val="134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53"/>
      <name val="Arial"/>
      <family val="2"/>
    </font>
    <font>
      <b/>
      <sz val="14"/>
      <color indexed="50"/>
      <name val="宋体"/>
      <charset val="134"/>
    </font>
    <font>
      <b/>
      <sz val="14"/>
      <name val="宋体"/>
      <charset val="134"/>
    </font>
    <font>
      <i/>
      <sz val="20"/>
      <color indexed="9"/>
      <name val="方正舒体"/>
      <charset val="134"/>
    </font>
    <font>
      <sz val="18"/>
      <color indexed="9"/>
      <name val="宋体旋转-10Point"/>
      <charset val="134"/>
    </font>
    <font>
      <b/>
      <sz val="14"/>
      <color indexed="9"/>
      <name val="宋体"/>
      <charset val="134"/>
    </font>
    <font>
      <b/>
      <sz val="14"/>
      <color indexed="9"/>
      <name val="Arial"/>
      <family val="2"/>
    </font>
    <font>
      <b/>
      <sz val="10.5"/>
      <color indexed="9"/>
      <name val="Arial"/>
      <family val="2"/>
    </font>
    <font>
      <sz val="12"/>
      <color indexed="11"/>
      <name val="宋体"/>
      <charset val="134"/>
    </font>
    <font>
      <b/>
      <sz val="20"/>
      <color indexed="11"/>
      <name val="Arial"/>
      <family val="2"/>
    </font>
    <font>
      <sz val="12"/>
      <color indexed="20"/>
      <name val="宋体"/>
      <charset val="134"/>
    </font>
    <font>
      <b/>
      <sz val="20"/>
      <color indexed="20"/>
      <name val="Tahoma"/>
      <family val="2"/>
    </font>
    <font>
      <b/>
      <sz val="16"/>
      <color indexed="20"/>
      <name val="宋体"/>
      <charset val="134"/>
    </font>
    <font>
      <b/>
      <sz val="12"/>
      <color indexed="20"/>
      <name val="Arial"/>
      <family val="2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thick">
        <color indexed="21"/>
      </left>
      <right style="thin">
        <color indexed="21"/>
      </right>
      <top style="thick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ck">
        <color indexed="21"/>
      </top>
      <bottom style="thin">
        <color indexed="21"/>
      </bottom>
      <diagonal/>
    </border>
    <border>
      <left style="thick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ck">
        <color indexed="21"/>
      </left>
      <right style="thin">
        <color indexed="21"/>
      </right>
      <top style="thin">
        <color indexed="21"/>
      </top>
      <bottom style="thick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ck">
        <color indexed="21"/>
      </bottom>
      <diagonal/>
    </border>
    <border>
      <left/>
      <right/>
      <top style="medium">
        <color indexed="9"/>
      </top>
      <bottom/>
      <diagonal/>
    </border>
    <border>
      <left style="thin">
        <color indexed="21"/>
      </left>
      <right style="thick">
        <color indexed="21"/>
      </right>
      <top style="thick">
        <color indexed="21"/>
      </top>
      <bottom style="thin">
        <color indexed="21"/>
      </bottom>
      <diagonal/>
    </border>
    <border>
      <left style="thin">
        <color indexed="21"/>
      </left>
      <right style="thick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ck">
        <color indexed="21"/>
      </right>
      <top style="thin">
        <color indexed="21"/>
      </top>
      <bottom style="thick">
        <color indexed="21"/>
      </bottom>
      <diagonal/>
    </border>
    <border>
      <left style="medium">
        <color indexed="9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8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 wrapText="1" shrinkToFit="1"/>
    </xf>
    <xf numFmtId="181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4" borderId="0" xfId="0" applyFill="1"/>
    <xf numFmtId="0" fontId="0" fillId="3" borderId="0" xfId="0" applyFill="1" applyBorder="1"/>
    <xf numFmtId="0" fontId="0" fillId="3" borderId="2" xfId="0" applyFill="1" applyBorder="1"/>
    <xf numFmtId="0" fontId="5" fillId="3" borderId="2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0" fillId="3" borderId="3" xfId="0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7" fillId="2" borderId="0" xfId="0" applyFont="1" applyFill="1"/>
    <xf numFmtId="0" fontId="9" fillId="3" borderId="0" xfId="0" applyFont="1" applyFill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0" fillId="3" borderId="10" xfId="0" applyFill="1" applyBorder="1"/>
    <xf numFmtId="0" fontId="0" fillId="3" borderId="10" xfId="0" applyFill="1" applyBorder="1" applyAlignment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15" fillId="4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right" vertical="center"/>
      <protection hidden="1"/>
    </xf>
    <xf numFmtId="182" fontId="19" fillId="2" borderId="0" xfId="0" applyNumberFormat="1" applyFont="1" applyFill="1" applyAlignment="1" applyProtection="1">
      <alignment horizontal="left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83" fontId="20" fillId="2" borderId="0" xfId="0" applyNumberFormat="1" applyFont="1" applyFill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0" fillId="3" borderId="14" xfId="0" applyFill="1" applyBorder="1"/>
    <xf numFmtId="0" fontId="0" fillId="3" borderId="15" xfId="0" applyFill="1" applyBorder="1"/>
    <xf numFmtId="0" fontId="23" fillId="2" borderId="0" xfId="0" applyFont="1" applyFill="1"/>
    <xf numFmtId="0" fontId="0" fillId="3" borderId="16" xfId="0" applyFill="1" applyBorder="1"/>
    <xf numFmtId="177" fontId="0" fillId="0" borderId="0" xfId="0" applyNumberFormat="1"/>
    <xf numFmtId="0" fontId="31" fillId="0" borderId="1" xfId="0" applyFont="1" applyFill="1" applyBorder="1" applyAlignment="1" applyProtection="1">
      <alignment horizontal="center" vertical="center" wrapText="1"/>
      <protection hidden="1"/>
    </xf>
    <xf numFmtId="178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4" borderId="0" xfId="0" applyFont="1" applyFill="1" applyAlignment="1" applyProtection="1">
      <alignment horizontal="center" vertical="center"/>
      <protection hidden="1"/>
    </xf>
    <xf numFmtId="31" fontId="8" fillId="2" borderId="0" xfId="0" applyNumberFormat="1" applyFont="1" applyFill="1" applyAlignment="1" applyProtection="1">
      <alignment horizontal="center" vertical="center"/>
      <protection hidden="1"/>
    </xf>
    <xf numFmtId="183" fontId="8" fillId="2" borderId="0" xfId="0" applyNumberFormat="1" applyFont="1" applyFill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hidden="1"/>
    </xf>
    <xf numFmtId="184" fontId="26" fillId="2" borderId="0" xfId="0" applyNumberFormat="1" applyFont="1" applyFill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5240;&#26087;&#26126;&#32454;&#36134;!Print_Area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hyperlink" Target="#&#20351;&#29992;&#35828;&#26126;!A1"/><Relationship Id="rId4" Type="http://schemas.openxmlformats.org/officeDocument/2006/relationships/hyperlink" Target="#&#25171;&#21360;!Print_Area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5</xdr:row>
      <xdr:rowOff>9525</xdr:rowOff>
    </xdr:from>
    <xdr:to>
      <xdr:col>35</xdr:col>
      <xdr:colOff>9525</xdr:colOff>
      <xdr:row>23</xdr:row>
      <xdr:rowOff>0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2143125" y="942975"/>
          <a:ext cx="6858000" cy="4391025"/>
          <a:chOff x="83" y="30"/>
          <a:chExt cx="459" cy="199"/>
        </a:xfrm>
      </xdr:grpSpPr>
      <xdr:sp macro="" textlink="$A$1">
        <xdr:nvSpPr>
          <xdr:cNvPr id="2" name="AutoShape 2" descr="外滩（推荐）"/>
          <xdr:cNvSpPr>
            <a:spLocks noChangeArrowheads="1" noTextEdit="1"/>
          </xdr:cNvSpPr>
        </xdr:nvSpPr>
        <xdr:spPr>
          <a:xfrm>
            <a:off x="83" y="30"/>
            <a:ext cx="459" cy="199"/>
          </a:xfrm>
          <a:prstGeom prst="bevel">
            <a:avLst>
              <a:gd name="adj" fmla="val 12500"/>
            </a:avLst>
          </a:prstGeom>
          <a:blipFill dpi="0" rotWithShape="0">
            <a:blip xmlns:r="http://schemas.openxmlformats.org/officeDocument/2006/relationships" r:embed="rId1" cstate="print"/>
            <a:srcRect/>
            <a:stretch>
              <a:fillRect/>
            </a:stretch>
          </a:blipFill>
          <a:ln w="9525">
            <a:solidFill>
              <a:srgbClr val="000000"/>
            </a:solidFill>
            <a:miter lim="800000"/>
          </a:ln>
        </xdr:spPr>
        <xdr:txBody>
          <a:bodyPr anchor="t"/>
          <a:lstStyle/>
          <a:p>
            <a:fld id="{F0A56C01-7C29-425C-9479-65F6AD28F359}" type="TxLink">
              <a:rPr lang="zh-CN" altLang="en-US"/>
              <a:t></a:t>
            </a:fld>
            <a:endParaRPr lang="zh-CN" altLang="en-US"/>
          </a:p>
        </xdr:txBody>
      </xdr:sp>
      <xdr:sp macro="" textlink="">
        <xdr:nvSpPr>
          <xdr:cNvPr id="3" name="Rectangle 3"/>
          <xdr:cNvSpPr>
            <a:spLocks noChangeArrowheads="1"/>
          </xdr:cNvSpPr>
        </xdr:nvSpPr>
        <xdr:spPr>
          <a:xfrm>
            <a:off x="427" y="64"/>
            <a:ext cx="77" cy="23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zh-CN" altLang="en-US" sz="1200" b="0" i="0" u="none" strike="noStrike" baseline="0">
                <a:solidFill>
                  <a:srgbClr val="00FF00"/>
                </a:solidFill>
                <a:latin typeface="隶书" panose="02010509060101010101" charset="-122"/>
                <a:ea typeface="隶书" panose="02010509060101010101" charset="-122"/>
              </a:rPr>
              <a:t>上海外滩</a:t>
            </a:r>
          </a:p>
        </xdr:txBody>
      </xdr:sp>
    </xdr:grpSp>
    <xdr:clientData fPrintsWithSheet="0"/>
  </xdr:twoCellAnchor>
  <xdr:twoCellAnchor>
    <xdr:from>
      <xdr:col>5</xdr:col>
      <xdr:colOff>200025</xdr:colOff>
      <xdr:row>36</xdr:row>
      <xdr:rowOff>28575</xdr:rowOff>
    </xdr:from>
    <xdr:to>
      <xdr:col>15</xdr:col>
      <xdr:colOff>200025</xdr:colOff>
      <xdr:row>51</xdr:row>
      <xdr:rowOff>66675</xdr:rowOff>
    </xdr:to>
    <xdr:grpSp>
      <xdr:nvGrpSpPr>
        <xdr:cNvPr id="2050" name="Group 5"/>
        <xdr:cNvGrpSpPr>
          <a:grpSpLocks/>
        </xdr:cNvGrpSpPr>
      </xdr:nvGrpSpPr>
      <xdr:grpSpPr bwMode="auto">
        <a:xfrm>
          <a:off x="857250" y="7829550"/>
          <a:ext cx="0" cy="2752725"/>
          <a:chOff x="83" y="30"/>
          <a:chExt cx="459" cy="199"/>
        </a:xfrm>
      </xdr:grpSpPr>
      <xdr:sp macro="" textlink="$A$1">
        <xdr:nvSpPr>
          <xdr:cNvPr id="4" name="AutoShape 6" descr="外滩（推荐）"/>
          <xdr:cNvSpPr>
            <a:spLocks noChangeArrowheads="1" noTextEdit="1"/>
          </xdr:cNvSpPr>
        </xdr:nvSpPr>
        <xdr:spPr>
          <a:xfrm>
            <a:off x="857250" y="108180168450"/>
            <a:ext cx="0" cy="0"/>
          </a:xfrm>
          <a:prstGeom prst="bevel">
            <a:avLst>
              <a:gd name="adj" fmla="val 12500"/>
            </a:avLst>
          </a:prstGeom>
          <a:blipFill dpi="0" rotWithShape="0">
            <a:blip xmlns:r="http://schemas.openxmlformats.org/officeDocument/2006/relationships" r:embed="rId1"/>
            <a:srcRect/>
            <a:stretch>
              <a:fillRect/>
            </a:stretch>
          </a:blipFill>
          <a:ln w="9525">
            <a:solidFill>
              <a:srgbClr val="000000"/>
            </a:solidFill>
            <a:miter lim="800000"/>
          </a:ln>
        </xdr:spPr>
        <xdr:txBody>
          <a:bodyPr anchor="t"/>
          <a:lstStyle/>
          <a:p>
            <a:fld id="{11839D85-76DF-438D-A838-3574EA066619}" type="TxLink">
              <a:rPr lang="zh-CN" altLang="en-US"/>
              <a:t></a:t>
            </a:fld>
            <a:endParaRPr lang="zh-CN" altLang="en-US"/>
          </a:p>
        </xdr:txBody>
      </xdr:sp>
      <xdr:sp macro="" textlink="">
        <xdr:nvSpPr>
          <xdr:cNvPr id="5" name="Rectangle 7"/>
          <xdr:cNvSpPr>
            <a:spLocks noChangeArrowheads="1"/>
          </xdr:cNvSpPr>
        </xdr:nvSpPr>
        <xdr:spPr>
          <a:xfrm>
            <a:off x="857250" y="-16210101271324"/>
            <a:ext cx="0" cy="23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zh-CN" altLang="en-US" sz="1200" b="0" i="0" u="none" strike="noStrike" baseline="0">
                <a:solidFill>
                  <a:srgbClr val="00FF00"/>
                </a:solidFill>
                <a:latin typeface="隶书" panose="02010509060101010101" charset="-122"/>
                <a:ea typeface="隶书" panose="02010509060101010101" charset="-122"/>
              </a:rPr>
              <a:t>上海外滩</a:t>
            </a:r>
          </a:p>
        </xdr:txBody>
      </xdr:sp>
    </xdr:grpSp>
    <xdr:clientData fPrintsWithSheet="0"/>
  </xdr:twoCellAnchor>
  <xdr:twoCellAnchor editAs="oneCell">
    <xdr:from>
      <xdr:col>25</xdr:col>
      <xdr:colOff>571500</xdr:colOff>
      <xdr:row>7</xdr:row>
      <xdr:rowOff>142875</xdr:rowOff>
    </xdr:from>
    <xdr:to>
      <xdr:col>34</xdr:col>
      <xdr:colOff>142875</xdr:colOff>
      <xdr:row>20</xdr:row>
      <xdr:rowOff>104775</xdr:rowOff>
    </xdr:to>
    <xdr:pic>
      <xdr:nvPicPr>
        <xdr:cNvPr id="2051" name="Picture 8" descr="LikM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05100" y="1495425"/>
          <a:ext cx="5743575" cy="3286125"/>
        </a:xfrm>
        <a:prstGeom prst="rect">
          <a:avLst/>
        </a:prstGeom>
        <a:solidFill>
          <a:srgbClr val="33CCCC"/>
        </a:solidFill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26</xdr:col>
      <xdr:colOff>142875</xdr:colOff>
      <xdr:row>11</xdr:row>
      <xdr:rowOff>47625</xdr:rowOff>
    </xdr:from>
    <xdr:to>
      <xdr:col>27</xdr:col>
      <xdr:colOff>190500</xdr:colOff>
      <xdr:row>11</xdr:row>
      <xdr:rowOff>333375</xdr:rowOff>
    </xdr:to>
    <xdr:sp macro="" textlink="$F$12">
      <xdr:nvSpPr>
        <xdr:cNvPr id="6" name="Rectangle 10"/>
        <xdr:cNvSpPr>
          <a:spLocks noChangeArrowheads="1" noTextEdit="1"/>
        </xdr:cNvSpPr>
      </xdr:nvSpPr>
      <xdr:spPr>
        <a:xfrm>
          <a:off x="2962275" y="1819275"/>
          <a:ext cx="733425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fld id="{D82995F0-B712-45E6-9651-5CEE30C1A820}" type="TxLink"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</a:t>
          </a:fld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26</xdr:col>
      <xdr:colOff>142875</xdr:colOff>
      <xdr:row>11</xdr:row>
      <xdr:rowOff>371475</xdr:rowOff>
    </xdr:from>
    <xdr:to>
      <xdr:col>27</xdr:col>
      <xdr:colOff>190500</xdr:colOff>
      <xdr:row>12</xdr:row>
      <xdr:rowOff>285750</xdr:rowOff>
    </xdr:to>
    <xdr:sp macro="" textlink="$F$13">
      <xdr:nvSpPr>
        <xdr:cNvPr id="7" name="Rectangle 11"/>
        <xdr:cNvSpPr>
          <a:spLocks noChangeArrowheads="1" noTextEdit="1"/>
        </xdr:cNvSpPr>
      </xdr:nvSpPr>
      <xdr:spPr>
        <a:xfrm>
          <a:off x="2962275" y="2143125"/>
          <a:ext cx="733425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fld id="{6D64403C-2DAC-4948-82D8-3E2E0DB9CECF}" type="TxLink">
            <a:rPr lang="en-US" altLang="zh-CN" sz="2000" b="1" i="0" u="none" strike="noStrike" baseline="0">
              <a:solidFill>
                <a:srgbClr val="FF0000"/>
              </a:solidFill>
              <a:latin typeface="Arial" panose="020B0604020202020204"/>
              <a:cs typeface="Arial" panose="020B0604020202020204"/>
            </a:rPr>
            <a:t></a:t>
          </a:fld>
          <a:endParaRPr lang="en-US" altLang="zh-CN" sz="2000" b="1" i="0" u="none" strike="noStrike" baseline="0">
            <a:solidFill>
              <a:srgbClr val="FF00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26</xdr:col>
      <xdr:colOff>152400</xdr:colOff>
      <xdr:row>12</xdr:row>
      <xdr:rowOff>323850</xdr:rowOff>
    </xdr:from>
    <xdr:to>
      <xdr:col>27</xdr:col>
      <xdr:colOff>190500</xdr:colOff>
      <xdr:row>13</xdr:row>
      <xdr:rowOff>219075</xdr:rowOff>
    </xdr:to>
    <xdr:sp macro="" textlink="$F$14">
      <xdr:nvSpPr>
        <xdr:cNvPr id="8" name="Rectangle 12"/>
        <xdr:cNvSpPr>
          <a:spLocks noChangeArrowheads="1" noTextEdit="1"/>
        </xdr:cNvSpPr>
      </xdr:nvSpPr>
      <xdr:spPr>
        <a:xfrm>
          <a:off x="2971800" y="2476500"/>
          <a:ext cx="723900" cy="2762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F7C371CC-D4E2-4487-BA7A-79C8CA1F0D59}" type="TxLink">
            <a:rPr lang="zh-CN" altLang="en-US" sz="2000" b="1">
              <a:solidFill>
                <a:srgbClr val="FF00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FF0000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26</xdr:col>
      <xdr:colOff>152400</xdr:colOff>
      <xdr:row>13</xdr:row>
      <xdr:rowOff>257175</xdr:rowOff>
    </xdr:from>
    <xdr:to>
      <xdr:col>27</xdr:col>
      <xdr:colOff>190500</xdr:colOff>
      <xdr:row>14</xdr:row>
      <xdr:rowOff>171450</xdr:rowOff>
    </xdr:to>
    <xdr:sp macro="" textlink="$F$15">
      <xdr:nvSpPr>
        <xdr:cNvPr id="9" name="Rectangle 13"/>
        <xdr:cNvSpPr>
          <a:spLocks noChangeArrowheads="1" noTextEdit="1"/>
        </xdr:cNvSpPr>
      </xdr:nvSpPr>
      <xdr:spPr>
        <a:xfrm>
          <a:off x="2971800" y="2790825"/>
          <a:ext cx="723900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2BAC6600-8876-4AFA-979D-EC372F3609C9}" type="TxLink">
            <a:rPr lang="zh-CN" altLang="en-US" sz="2000" b="1">
              <a:solidFill>
                <a:srgbClr val="FF00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FF0000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26</xdr:col>
      <xdr:colOff>152400</xdr:colOff>
      <xdr:row>14</xdr:row>
      <xdr:rowOff>228600</xdr:rowOff>
    </xdr:from>
    <xdr:to>
      <xdr:col>27</xdr:col>
      <xdr:colOff>200025</xdr:colOff>
      <xdr:row>15</xdr:row>
      <xdr:rowOff>161925</xdr:rowOff>
    </xdr:to>
    <xdr:sp macro="" textlink="$F$16">
      <xdr:nvSpPr>
        <xdr:cNvPr id="10" name="Rectangle 14"/>
        <xdr:cNvSpPr>
          <a:spLocks noChangeArrowheads="1" noTextEdit="1"/>
        </xdr:cNvSpPr>
      </xdr:nvSpPr>
      <xdr:spPr>
        <a:xfrm>
          <a:off x="2971800" y="3143250"/>
          <a:ext cx="733425" cy="3143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5464B3C8-9292-4E03-82EE-2E4D4F25B594}" type="TxLink">
            <a:rPr lang="zh-CN" altLang="en-US" sz="2000" b="1">
              <a:solidFill>
                <a:srgbClr val="FF00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FF0000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26</xdr:col>
      <xdr:colOff>152400</xdr:colOff>
      <xdr:row>15</xdr:row>
      <xdr:rowOff>200025</xdr:rowOff>
    </xdr:from>
    <xdr:to>
      <xdr:col>27</xdr:col>
      <xdr:colOff>200025</xdr:colOff>
      <xdr:row>16</xdr:row>
      <xdr:rowOff>123825</xdr:rowOff>
    </xdr:to>
    <xdr:sp macro="" textlink="$F$17">
      <xdr:nvSpPr>
        <xdr:cNvPr id="11" name="Rectangle 15"/>
        <xdr:cNvSpPr>
          <a:spLocks noChangeArrowheads="1" noTextEdit="1"/>
        </xdr:cNvSpPr>
      </xdr:nvSpPr>
      <xdr:spPr>
        <a:xfrm>
          <a:off x="2971800" y="3495675"/>
          <a:ext cx="733425" cy="30480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0C4CA85D-83F6-447B-94E3-7B09EB86E81F}" type="TxLink">
            <a:rPr lang="zh-CN" altLang="en-US" sz="2000" b="1">
              <a:solidFill>
                <a:srgbClr val="FF00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FF0000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27</xdr:col>
      <xdr:colOff>285750</xdr:colOff>
      <xdr:row>11</xdr:row>
      <xdr:rowOff>57150</xdr:rowOff>
    </xdr:from>
    <xdr:to>
      <xdr:col>28</xdr:col>
      <xdr:colOff>266700</xdr:colOff>
      <xdr:row>11</xdr:row>
      <xdr:rowOff>323850</xdr:rowOff>
    </xdr:to>
    <xdr:sp macro="" textlink="$G$12">
      <xdr:nvSpPr>
        <xdr:cNvPr id="12" name="Rectangle 16"/>
        <xdr:cNvSpPr>
          <a:spLocks noChangeArrowheads="1" noTextEdit="1"/>
        </xdr:cNvSpPr>
      </xdr:nvSpPr>
      <xdr:spPr>
        <a:xfrm>
          <a:off x="3790950" y="1828800"/>
          <a:ext cx="666750" cy="26670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fld id="{9D940F59-BBF1-4F59-9015-120FF52A65B1}" type="TxLink"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</a:t>
          </a:fld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27</xdr:col>
      <xdr:colOff>285750</xdr:colOff>
      <xdr:row>11</xdr:row>
      <xdr:rowOff>371475</xdr:rowOff>
    </xdr:from>
    <xdr:to>
      <xdr:col>28</xdr:col>
      <xdr:colOff>266700</xdr:colOff>
      <xdr:row>12</xdr:row>
      <xdr:rowOff>314325</xdr:rowOff>
    </xdr:to>
    <xdr:sp macro="" textlink="$G$13">
      <xdr:nvSpPr>
        <xdr:cNvPr id="13" name="Rectangle 17"/>
        <xdr:cNvSpPr>
          <a:spLocks noChangeArrowheads="1" noTextEdit="1"/>
        </xdr:cNvSpPr>
      </xdr:nvSpPr>
      <xdr:spPr>
        <a:xfrm>
          <a:off x="3790950" y="2143125"/>
          <a:ext cx="666750" cy="3238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fld id="{CBF106CE-B4E1-42B1-9B62-2086EFC6B225}" type="TxLink">
            <a:rPr lang="en-US" altLang="zh-CN" sz="2000" b="1" i="0" u="none" strike="noStrike" baseline="0">
              <a:solidFill>
                <a:srgbClr val="0000FF"/>
              </a:solidFill>
              <a:latin typeface="Arial" panose="020B0604020202020204"/>
              <a:cs typeface="Arial" panose="020B0604020202020204"/>
            </a:rPr>
            <a:t></a:t>
          </a:fld>
          <a:endParaRPr lang="en-US" altLang="zh-CN" sz="2000" b="1" i="0" u="none" strike="noStrike" baseline="0">
            <a:solidFill>
              <a:srgbClr val="0000FF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27</xdr:col>
      <xdr:colOff>285750</xdr:colOff>
      <xdr:row>12</xdr:row>
      <xdr:rowOff>323850</xdr:rowOff>
    </xdr:from>
    <xdr:to>
      <xdr:col>28</xdr:col>
      <xdr:colOff>266700</xdr:colOff>
      <xdr:row>13</xdr:row>
      <xdr:rowOff>228600</xdr:rowOff>
    </xdr:to>
    <xdr:sp macro="" textlink="$G$14">
      <xdr:nvSpPr>
        <xdr:cNvPr id="14" name="Rectangle 18"/>
        <xdr:cNvSpPr>
          <a:spLocks noChangeArrowheads="1" noTextEdit="1"/>
        </xdr:cNvSpPr>
      </xdr:nvSpPr>
      <xdr:spPr>
        <a:xfrm>
          <a:off x="3790950" y="2476500"/>
          <a:ext cx="666750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AA9FB506-F62A-49B6-B834-56BBE17CCDB0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27</xdr:col>
      <xdr:colOff>295275</xdr:colOff>
      <xdr:row>13</xdr:row>
      <xdr:rowOff>257175</xdr:rowOff>
    </xdr:from>
    <xdr:to>
      <xdr:col>28</xdr:col>
      <xdr:colOff>266700</xdr:colOff>
      <xdr:row>14</xdr:row>
      <xdr:rowOff>161925</xdr:rowOff>
    </xdr:to>
    <xdr:sp macro="" textlink="$G$15">
      <xdr:nvSpPr>
        <xdr:cNvPr id="15" name="Rectangle 19"/>
        <xdr:cNvSpPr>
          <a:spLocks noChangeArrowheads="1" noTextEdit="1"/>
        </xdr:cNvSpPr>
      </xdr:nvSpPr>
      <xdr:spPr>
        <a:xfrm>
          <a:off x="3800475" y="2790825"/>
          <a:ext cx="657225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BE38EEC1-D0EC-4DF6-8EA8-2E56477C07EB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27</xdr:col>
      <xdr:colOff>304800</xdr:colOff>
      <xdr:row>14</xdr:row>
      <xdr:rowOff>238125</xdr:rowOff>
    </xdr:from>
    <xdr:to>
      <xdr:col>28</xdr:col>
      <xdr:colOff>276225</xdr:colOff>
      <xdr:row>15</xdr:row>
      <xdr:rowOff>142875</xdr:rowOff>
    </xdr:to>
    <xdr:sp macro="" textlink="$G$16">
      <xdr:nvSpPr>
        <xdr:cNvPr id="16" name="Rectangle 20"/>
        <xdr:cNvSpPr>
          <a:spLocks noChangeArrowheads="1" noTextEdit="1"/>
        </xdr:cNvSpPr>
      </xdr:nvSpPr>
      <xdr:spPr>
        <a:xfrm>
          <a:off x="3810000" y="3152775"/>
          <a:ext cx="657225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E80C8C2F-FC2C-47DE-B93E-F084260A5F65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27</xdr:col>
      <xdr:colOff>295275</xdr:colOff>
      <xdr:row>15</xdr:row>
      <xdr:rowOff>200025</xdr:rowOff>
    </xdr:from>
    <xdr:to>
      <xdr:col>28</xdr:col>
      <xdr:colOff>276225</xdr:colOff>
      <xdr:row>16</xdr:row>
      <xdr:rowOff>123825</xdr:rowOff>
    </xdr:to>
    <xdr:sp macro="" textlink="$G$17">
      <xdr:nvSpPr>
        <xdr:cNvPr id="17" name="Rectangle 21"/>
        <xdr:cNvSpPr>
          <a:spLocks noChangeArrowheads="1" noTextEdit="1"/>
        </xdr:cNvSpPr>
      </xdr:nvSpPr>
      <xdr:spPr>
        <a:xfrm>
          <a:off x="3800475" y="3495675"/>
          <a:ext cx="666750" cy="30480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C2EABEB3-E3CC-4507-8C84-DD7370E0949E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28</xdr:col>
      <xdr:colOff>371475</xdr:colOff>
      <xdr:row>11</xdr:row>
      <xdr:rowOff>57150</xdr:rowOff>
    </xdr:from>
    <xdr:to>
      <xdr:col>29</xdr:col>
      <xdr:colOff>342900</xdr:colOff>
      <xdr:row>11</xdr:row>
      <xdr:rowOff>333375</xdr:rowOff>
    </xdr:to>
    <xdr:sp macro="" textlink="$H$12">
      <xdr:nvSpPr>
        <xdr:cNvPr id="18" name="Rectangle 22"/>
        <xdr:cNvSpPr>
          <a:spLocks noChangeArrowheads="1" noTextEdit="1"/>
        </xdr:cNvSpPr>
      </xdr:nvSpPr>
      <xdr:spPr>
        <a:xfrm>
          <a:off x="4562475" y="1828800"/>
          <a:ext cx="657225" cy="2762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fld id="{B49400AC-B49B-4BCB-9575-11047AA23E29}" type="TxLink"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</a:t>
          </a:fld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28</xdr:col>
      <xdr:colOff>371475</xdr:colOff>
      <xdr:row>12</xdr:row>
      <xdr:rowOff>0</xdr:rowOff>
    </xdr:from>
    <xdr:to>
      <xdr:col>29</xdr:col>
      <xdr:colOff>342900</xdr:colOff>
      <xdr:row>12</xdr:row>
      <xdr:rowOff>285750</xdr:rowOff>
    </xdr:to>
    <xdr:sp macro="" textlink="$H$13">
      <xdr:nvSpPr>
        <xdr:cNvPr id="19" name="Rectangle 23"/>
        <xdr:cNvSpPr>
          <a:spLocks noChangeArrowheads="1" noTextEdit="1"/>
        </xdr:cNvSpPr>
      </xdr:nvSpPr>
      <xdr:spPr>
        <a:xfrm>
          <a:off x="4562475" y="2152650"/>
          <a:ext cx="657225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fld id="{C0F17EF4-766C-40B4-B254-D525143F3E34}" type="TxLink">
            <a:rPr lang="en-US" altLang="zh-CN" sz="2000" b="1" i="0" u="none" strike="noStrike" baseline="0">
              <a:solidFill>
                <a:srgbClr val="0000FF"/>
              </a:solidFill>
              <a:latin typeface="Arial" panose="020B0604020202020204"/>
              <a:cs typeface="Arial" panose="020B0604020202020204"/>
            </a:rPr>
            <a:t></a:t>
          </a:fld>
          <a:endParaRPr lang="en-US" altLang="zh-CN" sz="2000" b="1" i="0" u="none" strike="noStrike" baseline="0">
            <a:solidFill>
              <a:srgbClr val="0000FF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28</xdr:col>
      <xdr:colOff>371475</xdr:colOff>
      <xdr:row>12</xdr:row>
      <xdr:rowOff>323850</xdr:rowOff>
    </xdr:from>
    <xdr:to>
      <xdr:col>29</xdr:col>
      <xdr:colOff>342900</xdr:colOff>
      <xdr:row>13</xdr:row>
      <xdr:rowOff>238125</xdr:rowOff>
    </xdr:to>
    <xdr:sp macro="" textlink="$H$14">
      <xdr:nvSpPr>
        <xdr:cNvPr id="20" name="Rectangle 24"/>
        <xdr:cNvSpPr>
          <a:spLocks noChangeArrowheads="1" noTextEdit="1"/>
        </xdr:cNvSpPr>
      </xdr:nvSpPr>
      <xdr:spPr>
        <a:xfrm>
          <a:off x="4562475" y="2476500"/>
          <a:ext cx="657225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040C810E-73EF-4F12-8AFE-BA22E4E6F463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28</xdr:col>
      <xdr:colOff>371475</xdr:colOff>
      <xdr:row>13</xdr:row>
      <xdr:rowOff>257175</xdr:rowOff>
    </xdr:from>
    <xdr:to>
      <xdr:col>29</xdr:col>
      <xdr:colOff>342900</xdr:colOff>
      <xdr:row>14</xdr:row>
      <xdr:rowOff>161925</xdr:rowOff>
    </xdr:to>
    <xdr:sp macro="" textlink="$H$15">
      <xdr:nvSpPr>
        <xdr:cNvPr id="21" name="Rectangle 25"/>
        <xdr:cNvSpPr>
          <a:spLocks noChangeArrowheads="1" noTextEdit="1"/>
        </xdr:cNvSpPr>
      </xdr:nvSpPr>
      <xdr:spPr>
        <a:xfrm>
          <a:off x="4562475" y="2790825"/>
          <a:ext cx="657225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9E097079-F4C2-46E3-83E6-DA56798DDD2C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28</xdr:col>
      <xdr:colOff>381000</xdr:colOff>
      <xdr:row>14</xdr:row>
      <xdr:rowOff>247650</xdr:rowOff>
    </xdr:from>
    <xdr:to>
      <xdr:col>29</xdr:col>
      <xdr:colOff>342900</xdr:colOff>
      <xdr:row>15</xdr:row>
      <xdr:rowOff>152400</xdr:rowOff>
    </xdr:to>
    <xdr:sp macro="" textlink="$H$16">
      <xdr:nvSpPr>
        <xdr:cNvPr id="22" name="Rectangle 26"/>
        <xdr:cNvSpPr>
          <a:spLocks noChangeArrowheads="1" noTextEdit="1"/>
        </xdr:cNvSpPr>
      </xdr:nvSpPr>
      <xdr:spPr>
        <a:xfrm>
          <a:off x="4572000" y="3162300"/>
          <a:ext cx="647700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A432E66B-B34B-48A2-8DE0-757A0FE8EF97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28</xdr:col>
      <xdr:colOff>371475</xdr:colOff>
      <xdr:row>15</xdr:row>
      <xdr:rowOff>209550</xdr:rowOff>
    </xdr:from>
    <xdr:to>
      <xdr:col>29</xdr:col>
      <xdr:colOff>342900</xdr:colOff>
      <xdr:row>16</xdr:row>
      <xdr:rowOff>123825</xdr:rowOff>
    </xdr:to>
    <xdr:sp macro="" textlink="$H$17">
      <xdr:nvSpPr>
        <xdr:cNvPr id="23" name="Rectangle 27"/>
        <xdr:cNvSpPr>
          <a:spLocks noChangeArrowheads="1" noTextEdit="1"/>
        </xdr:cNvSpPr>
      </xdr:nvSpPr>
      <xdr:spPr>
        <a:xfrm>
          <a:off x="4562475" y="3505200"/>
          <a:ext cx="657225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FD73A406-56D7-4912-9A84-8877C223961C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29</xdr:col>
      <xdr:colOff>447675</xdr:colOff>
      <xdr:row>11</xdr:row>
      <xdr:rowOff>57150</xdr:rowOff>
    </xdr:from>
    <xdr:to>
      <xdr:col>30</xdr:col>
      <xdr:colOff>371475</xdr:colOff>
      <xdr:row>11</xdr:row>
      <xdr:rowOff>323850</xdr:rowOff>
    </xdr:to>
    <xdr:sp macro="" textlink="$I$12">
      <xdr:nvSpPr>
        <xdr:cNvPr id="24" name="Rectangle 28"/>
        <xdr:cNvSpPr>
          <a:spLocks noChangeArrowheads="1" noTextEdit="1"/>
        </xdr:cNvSpPr>
      </xdr:nvSpPr>
      <xdr:spPr>
        <a:xfrm>
          <a:off x="5324475" y="1828800"/>
          <a:ext cx="609600" cy="26670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fld id="{B5F23D37-9687-4966-97A5-689A0A98164D}" type="TxLink"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</a:t>
          </a:fld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29</xdr:col>
      <xdr:colOff>447675</xdr:colOff>
      <xdr:row>11</xdr:row>
      <xdr:rowOff>371475</xdr:rowOff>
    </xdr:from>
    <xdr:to>
      <xdr:col>30</xdr:col>
      <xdr:colOff>371475</xdr:colOff>
      <xdr:row>12</xdr:row>
      <xdr:rowOff>285750</xdr:rowOff>
    </xdr:to>
    <xdr:sp macro="" textlink="$I$13">
      <xdr:nvSpPr>
        <xdr:cNvPr id="25" name="Rectangle 29"/>
        <xdr:cNvSpPr>
          <a:spLocks noChangeArrowheads="1" noTextEdit="1"/>
        </xdr:cNvSpPr>
      </xdr:nvSpPr>
      <xdr:spPr>
        <a:xfrm>
          <a:off x="5324475" y="2143125"/>
          <a:ext cx="609600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D5A7E7BB-EE4C-4882-AE25-87AF0EEB0636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29</xdr:col>
      <xdr:colOff>447675</xdr:colOff>
      <xdr:row>12</xdr:row>
      <xdr:rowOff>314325</xdr:rowOff>
    </xdr:from>
    <xdr:to>
      <xdr:col>30</xdr:col>
      <xdr:colOff>371475</xdr:colOff>
      <xdr:row>13</xdr:row>
      <xdr:rowOff>238125</xdr:rowOff>
    </xdr:to>
    <xdr:sp macro="" textlink="$I$14">
      <xdr:nvSpPr>
        <xdr:cNvPr id="26" name="Rectangle 30"/>
        <xdr:cNvSpPr>
          <a:spLocks noChangeArrowheads="1" noTextEdit="1"/>
        </xdr:cNvSpPr>
      </xdr:nvSpPr>
      <xdr:spPr>
        <a:xfrm>
          <a:off x="5324475" y="2466975"/>
          <a:ext cx="609600" cy="30480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4F0EB9C6-5194-48EE-8D4E-09E030C3BB0D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29</xdr:col>
      <xdr:colOff>447675</xdr:colOff>
      <xdr:row>13</xdr:row>
      <xdr:rowOff>257175</xdr:rowOff>
    </xdr:from>
    <xdr:to>
      <xdr:col>30</xdr:col>
      <xdr:colOff>371475</xdr:colOff>
      <xdr:row>14</xdr:row>
      <xdr:rowOff>161925</xdr:rowOff>
    </xdr:to>
    <xdr:sp macro="" textlink="$I$15">
      <xdr:nvSpPr>
        <xdr:cNvPr id="27" name="Rectangle 31"/>
        <xdr:cNvSpPr>
          <a:spLocks noChangeArrowheads="1" noTextEdit="1"/>
        </xdr:cNvSpPr>
      </xdr:nvSpPr>
      <xdr:spPr>
        <a:xfrm>
          <a:off x="5324475" y="2790825"/>
          <a:ext cx="609600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DB13C142-3606-4CCE-B470-3864C72A7BE8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29</xdr:col>
      <xdr:colOff>447675</xdr:colOff>
      <xdr:row>14</xdr:row>
      <xdr:rowOff>238125</xdr:rowOff>
    </xdr:from>
    <xdr:to>
      <xdr:col>30</xdr:col>
      <xdr:colOff>371475</xdr:colOff>
      <xdr:row>15</xdr:row>
      <xdr:rowOff>152400</xdr:rowOff>
    </xdr:to>
    <xdr:sp macro="" textlink="$I$16">
      <xdr:nvSpPr>
        <xdr:cNvPr id="28" name="Rectangle 32"/>
        <xdr:cNvSpPr>
          <a:spLocks noChangeArrowheads="1" noTextEdit="1"/>
        </xdr:cNvSpPr>
      </xdr:nvSpPr>
      <xdr:spPr>
        <a:xfrm>
          <a:off x="5324475" y="3152775"/>
          <a:ext cx="609600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A1FC342A-A690-43FD-B762-2A7ACECD7F67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29</xdr:col>
      <xdr:colOff>447675</xdr:colOff>
      <xdr:row>15</xdr:row>
      <xdr:rowOff>209550</xdr:rowOff>
    </xdr:from>
    <xdr:to>
      <xdr:col>30</xdr:col>
      <xdr:colOff>371475</xdr:colOff>
      <xdr:row>16</xdr:row>
      <xdr:rowOff>114300</xdr:rowOff>
    </xdr:to>
    <xdr:sp macro="" textlink="$I$17">
      <xdr:nvSpPr>
        <xdr:cNvPr id="29" name="Rectangle 33"/>
        <xdr:cNvSpPr>
          <a:spLocks noChangeArrowheads="1" noTextEdit="1"/>
        </xdr:cNvSpPr>
      </xdr:nvSpPr>
      <xdr:spPr>
        <a:xfrm>
          <a:off x="5324475" y="3505200"/>
          <a:ext cx="609600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490B6FFD-AC12-4AD6-B5A6-36D2B75DF66D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30</xdr:col>
      <xdr:colOff>466725</xdr:colOff>
      <xdr:row>11</xdr:row>
      <xdr:rowOff>57150</xdr:rowOff>
    </xdr:from>
    <xdr:to>
      <xdr:col>31</xdr:col>
      <xdr:colOff>371475</xdr:colOff>
      <xdr:row>11</xdr:row>
      <xdr:rowOff>323850</xdr:rowOff>
    </xdr:to>
    <xdr:sp macro="" textlink="$J$12">
      <xdr:nvSpPr>
        <xdr:cNvPr id="30" name="Rectangle 34"/>
        <xdr:cNvSpPr>
          <a:spLocks noChangeArrowheads="1" noTextEdit="1"/>
        </xdr:cNvSpPr>
      </xdr:nvSpPr>
      <xdr:spPr>
        <a:xfrm>
          <a:off x="6029325" y="1828800"/>
          <a:ext cx="590550" cy="26670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fld id="{B57CCA51-7256-40CA-A92C-43A8B0A36972}" type="TxLink"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</a:t>
          </a:fld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30</xdr:col>
      <xdr:colOff>466725</xdr:colOff>
      <xdr:row>11</xdr:row>
      <xdr:rowOff>361950</xdr:rowOff>
    </xdr:from>
    <xdr:to>
      <xdr:col>31</xdr:col>
      <xdr:colOff>371475</xdr:colOff>
      <xdr:row>12</xdr:row>
      <xdr:rowOff>276225</xdr:rowOff>
    </xdr:to>
    <xdr:sp macro="" textlink="$J$13">
      <xdr:nvSpPr>
        <xdr:cNvPr id="31" name="Rectangle 35"/>
        <xdr:cNvSpPr>
          <a:spLocks noChangeArrowheads="1" noTextEdit="1"/>
        </xdr:cNvSpPr>
      </xdr:nvSpPr>
      <xdr:spPr>
        <a:xfrm>
          <a:off x="6029325" y="2133600"/>
          <a:ext cx="590550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51E0A160-6780-4E13-B47A-36C3B5DE2E5F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30</xdr:col>
      <xdr:colOff>466725</xdr:colOff>
      <xdr:row>12</xdr:row>
      <xdr:rowOff>314325</xdr:rowOff>
    </xdr:from>
    <xdr:to>
      <xdr:col>31</xdr:col>
      <xdr:colOff>371475</xdr:colOff>
      <xdr:row>13</xdr:row>
      <xdr:rowOff>238125</xdr:rowOff>
    </xdr:to>
    <xdr:sp macro="" textlink="$J$14">
      <xdr:nvSpPr>
        <xdr:cNvPr id="32" name="Rectangle 36"/>
        <xdr:cNvSpPr>
          <a:spLocks noChangeArrowheads="1" noTextEdit="1"/>
        </xdr:cNvSpPr>
      </xdr:nvSpPr>
      <xdr:spPr>
        <a:xfrm>
          <a:off x="6029325" y="2466975"/>
          <a:ext cx="590550" cy="30480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9EE7C676-F57C-473F-8586-61E29DC1B583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30</xdr:col>
      <xdr:colOff>466725</xdr:colOff>
      <xdr:row>13</xdr:row>
      <xdr:rowOff>257175</xdr:rowOff>
    </xdr:from>
    <xdr:to>
      <xdr:col>31</xdr:col>
      <xdr:colOff>371475</xdr:colOff>
      <xdr:row>14</xdr:row>
      <xdr:rowOff>161925</xdr:rowOff>
    </xdr:to>
    <xdr:sp macro="" textlink="$J$15">
      <xdr:nvSpPr>
        <xdr:cNvPr id="33" name="Rectangle 37"/>
        <xdr:cNvSpPr>
          <a:spLocks noChangeArrowheads="1" noTextEdit="1"/>
        </xdr:cNvSpPr>
      </xdr:nvSpPr>
      <xdr:spPr>
        <a:xfrm>
          <a:off x="6029325" y="2790825"/>
          <a:ext cx="590550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8BB15158-1F27-49B8-B14A-A1313F49FD72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30</xdr:col>
      <xdr:colOff>466725</xdr:colOff>
      <xdr:row>14</xdr:row>
      <xdr:rowOff>228600</xdr:rowOff>
    </xdr:from>
    <xdr:to>
      <xdr:col>31</xdr:col>
      <xdr:colOff>371475</xdr:colOff>
      <xdr:row>15</xdr:row>
      <xdr:rowOff>142875</xdr:rowOff>
    </xdr:to>
    <xdr:sp macro="" textlink="$J$16">
      <xdr:nvSpPr>
        <xdr:cNvPr id="34" name="Rectangle 38"/>
        <xdr:cNvSpPr>
          <a:spLocks noChangeArrowheads="1" noTextEdit="1"/>
        </xdr:cNvSpPr>
      </xdr:nvSpPr>
      <xdr:spPr>
        <a:xfrm>
          <a:off x="6029325" y="3143250"/>
          <a:ext cx="590550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8E1BA947-D479-4665-84FD-D195ECFEC601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30</xdr:col>
      <xdr:colOff>476250</xdr:colOff>
      <xdr:row>15</xdr:row>
      <xdr:rowOff>200025</xdr:rowOff>
    </xdr:from>
    <xdr:to>
      <xdr:col>31</xdr:col>
      <xdr:colOff>381000</xdr:colOff>
      <xdr:row>16</xdr:row>
      <xdr:rowOff>104775</xdr:rowOff>
    </xdr:to>
    <xdr:sp macro="" textlink="$J$17">
      <xdr:nvSpPr>
        <xdr:cNvPr id="35" name="Rectangle 39"/>
        <xdr:cNvSpPr>
          <a:spLocks noChangeArrowheads="1" noTextEdit="1"/>
        </xdr:cNvSpPr>
      </xdr:nvSpPr>
      <xdr:spPr>
        <a:xfrm>
          <a:off x="6038850" y="3495675"/>
          <a:ext cx="590550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B25B28FA-3783-4D6E-9845-471A2F17A33F}" type="TxLink">
            <a:rPr lang="zh-CN" altLang="en-US" sz="2000" b="1">
              <a:solidFill>
                <a:srgbClr val="FFFF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FFFF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31</xdr:col>
      <xdr:colOff>466725</xdr:colOff>
      <xdr:row>11</xdr:row>
      <xdr:rowOff>57150</xdr:rowOff>
    </xdr:from>
    <xdr:to>
      <xdr:col>32</xdr:col>
      <xdr:colOff>428625</xdr:colOff>
      <xdr:row>11</xdr:row>
      <xdr:rowOff>323850</xdr:rowOff>
    </xdr:to>
    <xdr:sp macro="" textlink="$K$12">
      <xdr:nvSpPr>
        <xdr:cNvPr id="36" name="Rectangle 40"/>
        <xdr:cNvSpPr>
          <a:spLocks noChangeArrowheads="1" noTextEdit="1"/>
        </xdr:cNvSpPr>
      </xdr:nvSpPr>
      <xdr:spPr>
        <a:xfrm>
          <a:off x="6715125" y="1828800"/>
          <a:ext cx="647700" cy="26670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fld id="{9C333F93-14AF-4871-B3B7-2F394EA92C55}" type="TxLink"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</a:t>
          </a:fld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31</xdr:col>
      <xdr:colOff>466725</xdr:colOff>
      <xdr:row>11</xdr:row>
      <xdr:rowOff>352425</xdr:rowOff>
    </xdr:from>
    <xdr:to>
      <xdr:col>32</xdr:col>
      <xdr:colOff>428625</xdr:colOff>
      <xdr:row>12</xdr:row>
      <xdr:rowOff>266700</xdr:rowOff>
    </xdr:to>
    <xdr:sp macro="" textlink="$K$13">
      <xdr:nvSpPr>
        <xdr:cNvPr id="37" name="Rectangle 41"/>
        <xdr:cNvSpPr>
          <a:spLocks noChangeArrowheads="1" noTextEdit="1"/>
        </xdr:cNvSpPr>
      </xdr:nvSpPr>
      <xdr:spPr>
        <a:xfrm>
          <a:off x="6715125" y="2124075"/>
          <a:ext cx="647700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C99FC953-0E50-4A50-8FCA-F61DE4C72B1A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31</xdr:col>
      <xdr:colOff>466725</xdr:colOff>
      <xdr:row>12</xdr:row>
      <xdr:rowOff>304800</xdr:rowOff>
    </xdr:from>
    <xdr:to>
      <xdr:col>32</xdr:col>
      <xdr:colOff>428625</xdr:colOff>
      <xdr:row>13</xdr:row>
      <xdr:rowOff>238125</xdr:rowOff>
    </xdr:to>
    <xdr:sp macro="" textlink="$K$14">
      <xdr:nvSpPr>
        <xdr:cNvPr id="38" name="Rectangle 42"/>
        <xdr:cNvSpPr>
          <a:spLocks noChangeArrowheads="1" noTextEdit="1"/>
        </xdr:cNvSpPr>
      </xdr:nvSpPr>
      <xdr:spPr>
        <a:xfrm>
          <a:off x="6715125" y="2457450"/>
          <a:ext cx="647700" cy="3143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D5BAD3A7-E62B-439E-A4F8-4B5723FC48B0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31</xdr:col>
      <xdr:colOff>466725</xdr:colOff>
      <xdr:row>13</xdr:row>
      <xdr:rowOff>257175</xdr:rowOff>
    </xdr:from>
    <xdr:to>
      <xdr:col>32</xdr:col>
      <xdr:colOff>428625</xdr:colOff>
      <xdr:row>14</xdr:row>
      <xdr:rowOff>171450</xdr:rowOff>
    </xdr:to>
    <xdr:sp macro="" textlink="$K$15">
      <xdr:nvSpPr>
        <xdr:cNvPr id="39" name="Rectangle 43"/>
        <xdr:cNvSpPr>
          <a:spLocks noChangeArrowheads="1" noTextEdit="1"/>
        </xdr:cNvSpPr>
      </xdr:nvSpPr>
      <xdr:spPr>
        <a:xfrm>
          <a:off x="6715125" y="2790825"/>
          <a:ext cx="647700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EA73984B-2F51-4EBE-90C1-63D1175759B5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31</xdr:col>
      <xdr:colOff>476250</xdr:colOff>
      <xdr:row>14</xdr:row>
      <xdr:rowOff>219075</xdr:rowOff>
    </xdr:from>
    <xdr:to>
      <xdr:col>32</xdr:col>
      <xdr:colOff>428625</xdr:colOff>
      <xdr:row>15</xdr:row>
      <xdr:rowOff>142875</xdr:rowOff>
    </xdr:to>
    <xdr:sp macro="" textlink="$K$16">
      <xdr:nvSpPr>
        <xdr:cNvPr id="40" name="Rectangle 44"/>
        <xdr:cNvSpPr>
          <a:spLocks noChangeArrowheads="1" noTextEdit="1"/>
        </xdr:cNvSpPr>
      </xdr:nvSpPr>
      <xdr:spPr>
        <a:xfrm>
          <a:off x="6724650" y="3133725"/>
          <a:ext cx="638175" cy="30480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6FCC81B2-7E8B-440C-916B-683DCFC6EB91}" type="TxLink">
            <a:rPr lang="zh-CN" altLang="en-US" sz="2000" b="1">
              <a:solidFill>
                <a:srgbClr val="0000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00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31</xdr:col>
      <xdr:colOff>466725</xdr:colOff>
      <xdr:row>15</xdr:row>
      <xdr:rowOff>190500</xdr:rowOff>
    </xdr:from>
    <xdr:to>
      <xdr:col>32</xdr:col>
      <xdr:colOff>419100</xdr:colOff>
      <xdr:row>16</xdr:row>
      <xdr:rowOff>104775</xdr:rowOff>
    </xdr:to>
    <xdr:sp macro="" textlink="$K$17">
      <xdr:nvSpPr>
        <xdr:cNvPr id="41" name="Rectangle 45"/>
        <xdr:cNvSpPr>
          <a:spLocks noChangeArrowheads="1" noTextEdit="1"/>
        </xdr:cNvSpPr>
      </xdr:nvSpPr>
      <xdr:spPr>
        <a:xfrm>
          <a:off x="6715125" y="3486150"/>
          <a:ext cx="638175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4094D240-7464-40CD-AB17-385EE5EDFEBD}" type="TxLink">
            <a:rPr lang="zh-CN" altLang="en-US" sz="2000" b="1">
              <a:solidFill>
                <a:srgbClr val="FFFFFF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FFFFFF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32</xdr:col>
      <xdr:colOff>542925</xdr:colOff>
      <xdr:row>11</xdr:row>
      <xdr:rowOff>47625</xdr:rowOff>
    </xdr:from>
    <xdr:to>
      <xdr:col>33</xdr:col>
      <xdr:colOff>533400</xdr:colOff>
      <xdr:row>11</xdr:row>
      <xdr:rowOff>323850</xdr:rowOff>
    </xdr:to>
    <xdr:sp macro="" textlink="$L$12">
      <xdr:nvSpPr>
        <xdr:cNvPr id="42" name="Rectangle 46"/>
        <xdr:cNvSpPr>
          <a:spLocks noChangeArrowheads="1" noTextEdit="1"/>
        </xdr:cNvSpPr>
      </xdr:nvSpPr>
      <xdr:spPr>
        <a:xfrm>
          <a:off x="7477125" y="1819275"/>
          <a:ext cx="676275" cy="2762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fld id="{74F1C119-05C5-4AD9-9B2E-F59B123EE180}" type="TxLink">
            <a:rPr lang="zh-CN" altLang="en-US" sz="1200" b="0" i="0" u="none" strike="noStrike" baseline="0">
              <a:solidFill>
                <a:srgbClr val="00FF00"/>
              </a:solidFill>
              <a:latin typeface="宋体" panose="02010600030101010101" pitchFamily="7" charset="-122"/>
              <a:ea typeface="宋体" panose="02010600030101010101" pitchFamily="7" charset="-122"/>
            </a:rPr>
            <a:t></a:t>
          </a:fld>
          <a:endParaRPr lang="zh-CN" altLang="en-US" sz="1200" b="0" i="0" u="none" strike="noStrike" baseline="0">
            <a:solidFill>
              <a:srgbClr val="00FF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32</xdr:col>
      <xdr:colOff>542925</xdr:colOff>
      <xdr:row>11</xdr:row>
      <xdr:rowOff>342900</xdr:rowOff>
    </xdr:from>
    <xdr:to>
      <xdr:col>33</xdr:col>
      <xdr:colOff>533400</xdr:colOff>
      <xdr:row>12</xdr:row>
      <xdr:rowOff>266700</xdr:rowOff>
    </xdr:to>
    <xdr:sp macro="" textlink="$L$13">
      <xdr:nvSpPr>
        <xdr:cNvPr id="43" name="Rectangle 47"/>
        <xdr:cNvSpPr>
          <a:spLocks noChangeArrowheads="1" noTextEdit="1"/>
        </xdr:cNvSpPr>
      </xdr:nvSpPr>
      <xdr:spPr>
        <a:xfrm>
          <a:off x="7477125" y="2114550"/>
          <a:ext cx="676275" cy="30480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8FE26900-2193-4F7E-BFA6-9866C3499159}" type="TxLink">
            <a:rPr lang="zh-CN" altLang="en-US" sz="2000" b="1">
              <a:solidFill>
                <a:srgbClr val="00FF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FF00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32</xdr:col>
      <xdr:colOff>533400</xdr:colOff>
      <xdr:row>12</xdr:row>
      <xdr:rowOff>304800</xdr:rowOff>
    </xdr:from>
    <xdr:to>
      <xdr:col>33</xdr:col>
      <xdr:colOff>533400</xdr:colOff>
      <xdr:row>13</xdr:row>
      <xdr:rowOff>238125</xdr:rowOff>
    </xdr:to>
    <xdr:sp macro="" textlink="$L$14">
      <xdr:nvSpPr>
        <xdr:cNvPr id="44" name="Rectangle 48"/>
        <xdr:cNvSpPr>
          <a:spLocks noChangeArrowheads="1" noTextEdit="1"/>
        </xdr:cNvSpPr>
      </xdr:nvSpPr>
      <xdr:spPr>
        <a:xfrm>
          <a:off x="7467600" y="2457450"/>
          <a:ext cx="685800" cy="3143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49A3EDA8-B623-4EA7-9F74-AC45CFA1E327}" type="TxLink">
            <a:rPr lang="zh-CN" altLang="en-US" sz="2000" b="1">
              <a:solidFill>
                <a:srgbClr val="00FF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FF00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32</xdr:col>
      <xdr:colOff>533400</xdr:colOff>
      <xdr:row>13</xdr:row>
      <xdr:rowOff>257175</xdr:rowOff>
    </xdr:from>
    <xdr:to>
      <xdr:col>33</xdr:col>
      <xdr:colOff>533400</xdr:colOff>
      <xdr:row>14</xdr:row>
      <xdr:rowOff>171450</xdr:rowOff>
    </xdr:to>
    <xdr:sp macro="" textlink="$L$15">
      <xdr:nvSpPr>
        <xdr:cNvPr id="45" name="Rectangle 49"/>
        <xdr:cNvSpPr>
          <a:spLocks noChangeArrowheads="1" noTextEdit="1"/>
        </xdr:cNvSpPr>
      </xdr:nvSpPr>
      <xdr:spPr>
        <a:xfrm>
          <a:off x="7467600" y="2790825"/>
          <a:ext cx="685800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B626A932-A888-45D4-A953-32391B4DBDF7}" type="TxLink">
            <a:rPr lang="zh-CN" altLang="en-US" sz="2000" b="1">
              <a:solidFill>
                <a:srgbClr val="00FF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FF00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32</xdr:col>
      <xdr:colOff>533400</xdr:colOff>
      <xdr:row>14</xdr:row>
      <xdr:rowOff>219075</xdr:rowOff>
    </xdr:from>
    <xdr:to>
      <xdr:col>33</xdr:col>
      <xdr:colOff>533400</xdr:colOff>
      <xdr:row>15</xdr:row>
      <xdr:rowOff>133350</xdr:rowOff>
    </xdr:to>
    <xdr:sp macro="" textlink="$L$16">
      <xdr:nvSpPr>
        <xdr:cNvPr id="46" name="Rectangle 50"/>
        <xdr:cNvSpPr>
          <a:spLocks noChangeArrowheads="1" noTextEdit="1"/>
        </xdr:cNvSpPr>
      </xdr:nvSpPr>
      <xdr:spPr>
        <a:xfrm>
          <a:off x="7467600" y="3133725"/>
          <a:ext cx="685800" cy="2952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21B5F8B2-3DD5-42F5-BC93-CD36DFD6C0CE}" type="TxLink">
            <a:rPr lang="zh-CN" altLang="en-US" sz="2000" b="1">
              <a:solidFill>
                <a:srgbClr val="00FF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FF00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32</xdr:col>
      <xdr:colOff>533400</xdr:colOff>
      <xdr:row>15</xdr:row>
      <xdr:rowOff>190500</xdr:rowOff>
    </xdr:from>
    <xdr:to>
      <xdr:col>33</xdr:col>
      <xdr:colOff>533400</xdr:colOff>
      <xdr:row>16</xdr:row>
      <xdr:rowOff>95250</xdr:rowOff>
    </xdr:to>
    <xdr:sp macro="" textlink="$L$17">
      <xdr:nvSpPr>
        <xdr:cNvPr id="47" name="Rectangle 51"/>
        <xdr:cNvSpPr>
          <a:spLocks noChangeArrowheads="1" noTextEdit="1"/>
        </xdr:cNvSpPr>
      </xdr:nvSpPr>
      <xdr:spPr>
        <a:xfrm>
          <a:off x="7467600" y="3486150"/>
          <a:ext cx="685800" cy="2857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45720" tIns="41148" rIns="45720" bIns="0" anchor="t" upright="1"/>
        <a:lstStyle/>
        <a:p>
          <a:pPr algn="ctr"/>
          <a:fld id="{472FB738-400B-4CBA-9734-AE1373233EC8}" type="TxLink">
            <a:rPr lang="zh-CN" altLang="en-US" sz="2000" b="1">
              <a:solidFill>
                <a:srgbClr val="00FF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</a:t>
          </a:fld>
          <a:endParaRPr lang="zh-CN" altLang="en-US" sz="2000" b="1">
            <a:solidFill>
              <a:srgbClr val="00FF00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  <xdr:twoCellAnchor>
    <xdr:from>
      <xdr:col>28</xdr:col>
      <xdr:colOff>9525</xdr:colOff>
      <xdr:row>5</xdr:row>
      <xdr:rowOff>76200</xdr:rowOff>
    </xdr:from>
    <xdr:to>
      <xdr:col>32</xdr:col>
      <xdr:colOff>38100</xdr:colOff>
      <xdr:row>7</xdr:row>
      <xdr:rowOff>94615</xdr:rowOff>
    </xdr:to>
    <xdr:sp macro="" textlink="$AH$27">
      <xdr:nvSpPr>
        <xdr:cNvPr id="1134" name="Rectangle 57"/>
        <xdr:cNvSpPr/>
      </xdr:nvSpPr>
      <xdr:spPr>
        <a:xfrm>
          <a:off x="4200525" y="1009650"/>
          <a:ext cx="2771775" cy="437515"/>
        </a:xfrm>
        <a:prstGeom prst="rect">
          <a:avLst/>
        </a:prstGeom>
        <a:solidFill>
          <a:srgbClr val="00FFFF">
            <a:alpha val="100000"/>
          </a:srgbClr>
        </a:solidFill>
        <a:ln w="9525">
          <a:noFill/>
        </a:ln>
      </xdr:spPr>
      <xdr:txBody>
        <a:bodyPr vertOverflow="clip" vert="horz" wrap="square" lIns="45720" tIns="36576" rIns="45720" bIns="0" anchor="t" anchorCtr="0"/>
        <a:lstStyle/>
        <a:p>
          <a:pPr algn="ctr" rtl="0">
            <a:defRPr sz="1000"/>
          </a:pPr>
          <a:fld id="{95103E60-9856-43A8-9E68-97E9EA8964D4}" type="TxLink">
            <a:rPr lang="en-US" altLang="zh-CN" sz="1800" b="1" i="0" u="none" strike="noStrike" baseline="0">
              <a:solidFill>
                <a:srgbClr val="0000FF"/>
              </a:solidFill>
              <a:latin typeface="Arial"/>
              <a:cs typeface="Arial"/>
            </a:rPr>
            <a:t></a:t>
          </a:fld>
          <a:endParaRPr lang="en-US" altLang="zh-CN" sz="18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152400</xdr:rowOff>
    </xdr:from>
    <xdr:to>
      <xdr:col>22</xdr:col>
      <xdr:colOff>542925</xdr:colOff>
      <xdr:row>5</xdr:row>
      <xdr:rowOff>200025</xdr:rowOff>
    </xdr:to>
    <xdr:sp macro="" textlink="">
      <xdr:nvSpPr>
        <xdr:cNvPr id="49" name="AutoShape 59"/>
        <xdr:cNvSpPr>
          <a:spLocks noChangeArrowheads="1"/>
        </xdr:cNvSpPr>
      </xdr:nvSpPr>
      <xdr:spPr>
        <a:xfrm>
          <a:off x="371475" y="828675"/>
          <a:ext cx="1028700" cy="304800"/>
        </a:xfrm>
        <a:prstGeom prst="flowChartAlternateProcess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>
          <a:noFill/>
          <a:miter lim="800000"/>
        </a:ln>
      </xdr:spPr>
      <xdr:txBody>
        <a:bodyPr vertOverflow="clip" wrap="square" lIns="36576" tIns="27432" rIns="36576" bIns="27432" anchor="ctr" upright="1"/>
        <a:lstStyle/>
        <a:p>
          <a:pPr algn="ctr"/>
          <a:r>
            <a:rPr lang="zh-CN" altLang="en-US" sz="120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查阅目录</a:t>
          </a:r>
        </a:p>
      </xdr:txBody>
    </xdr:sp>
    <xdr:clientData fPrintsWithSheet="0"/>
  </xdr:twoCellAnchor>
  <xdr:twoCellAnchor>
    <xdr:from>
      <xdr:col>1</xdr:col>
      <xdr:colOff>38100</xdr:colOff>
      <xdr:row>6</xdr:row>
      <xdr:rowOff>76200</xdr:rowOff>
    </xdr:from>
    <xdr:to>
      <xdr:col>22</xdr:col>
      <xdr:colOff>533400</xdr:colOff>
      <xdr:row>7</xdr:row>
      <xdr:rowOff>266700</xdr:rowOff>
    </xdr:to>
    <xdr:sp macro="" textlink="">
      <xdr:nvSpPr>
        <xdr:cNvPr id="50" name="Rectangle 60">
          <a:hlinkClick xmlns:r="http://schemas.openxmlformats.org/officeDocument/2006/relationships" r:id="rId3"/>
        </xdr:cNvPr>
        <xdr:cNvSpPr>
          <a:spLocks noChangeArrowheads="1"/>
        </xdr:cNvSpPr>
      </xdr:nvSpPr>
      <xdr:spPr>
        <a:xfrm rot="16200000">
          <a:off x="704850" y="933450"/>
          <a:ext cx="352425" cy="1019175"/>
        </a:xfrm>
        <a:prstGeom prst="rect">
          <a:avLst/>
        </a:prstGeom>
        <a:gradFill rotWithShape="0">
          <a:gsLst>
            <a:gs pos="0">
              <a:srgbClr val="000000"/>
            </a:gs>
            <a:gs pos="50000">
              <a:srgbClr val="819E81"/>
            </a:gs>
            <a:gs pos="100000">
              <a:srgbClr val="000000"/>
            </a:gs>
          </a:gsLst>
          <a:lin ang="5400000" scaled="1"/>
        </a:gradFill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/>
          <a:r>
            <a:rPr lang="zh-CN" altLang="en-US" sz="120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折 旧 表</a:t>
          </a:r>
        </a:p>
      </xdr:txBody>
    </xdr:sp>
    <xdr:clientData/>
  </xdr:twoCellAnchor>
  <xdr:twoCellAnchor>
    <xdr:from>
      <xdr:col>1</xdr:col>
      <xdr:colOff>57150</xdr:colOff>
      <xdr:row>10</xdr:row>
      <xdr:rowOff>47625</xdr:rowOff>
    </xdr:from>
    <xdr:to>
      <xdr:col>22</xdr:col>
      <xdr:colOff>533400</xdr:colOff>
      <xdr:row>11</xdr:row>
      <xdr:rowOff>342900</xdr:rowOff>
    </xdr:to>
    <xdr:sp macro="" textlink="">
      <xdr:nvSpPr>
        <xdr:cNvPr id="51" name="Rectangle 61">
          <a:hlinkClick xmlns:r="http://schemas.openxmlformats.org/officeDocument/2006/relationships" r:id="rId4"/>
        </xdr:cNvPr>
        <xdr:cNvSpPr>
          <a:spLocks noChangeArrowheads="1"/>
        </xdr:cNvSpPr>
      </xdr:nvSpPr>
      <xdr:spPr>
        <a:xfrm rot="16200000">
          <a:off x="714375" y="1438275"/>
          <a:ext cx="352425" cy="1000125"/>
        </a:xfrm>
        <a:prstGeom prst="rect">
          <a:avLst/>
        </a:prstGeom>
        <a:gradFill rotWithShape="0">
          <a:gsLst>
            <a:gs pos="0">
              <a:srgbClr val="000000"/>
            </a:gs>
            <a:gs pos="50000">
              <a:srgbClr val="819E81"/>
            </a:gs>
            <a:gs pos="100000">
              <a:srgbClr val="000000"/>
            </a:gs>
          </a:gsLst>
          <a:lin ang="5400000" scaled="1"/>
        </a:gradFill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/>
          <a:r>
            <a:rPr lang="zh-CN" altLang="en-US" sz="120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查询打印</a:t>
          </a:r>
        </a:p>
      </xdr:txBody>
    </xdr:sp>
    <xdr:clientData/>
  </xdr:twoCellAnchor>
  <xdr:twoCellAnchor>
    <xdr:from>
      <xdr:col>1</xdr:col>
      <xdr:colOff>76200</xdr:colOff>
      <xdr:row>12</xdr:row>
      <xdr:rowOff>133350</xdr:rowOff>
    </xdr:from>
    <xdr:to>
      <xdr:col>22</xdr:col>
      <xdr:colOff>552450</xdr:colOff>
      <xdr:row>13</xdr:row>
      <xdr:rowOff>104775</xdr:rowOff>
    </xdr:to>
    <xdr:sp macro="" textlink="">
      <xdr:nvSpPr>
        <xdr:cNvPr id="52" name="Rectangle 62">
          <a:hlinkClick xmlns:r="http://schemas.openxmlformats.org/officeDocument/2006/relationships" r:id="rId5"/>
        </xdr:cNvPr>
        <xdr:cNvSpPr>
          <a:spLocks noChangeArrowheads="1"/>
        </xdr:cNvSpPr>
      </xdr:nvSpPr>
      <xdr:spPr>
        <a:xfrm rot="16200000">
          <a:off x="733425" y="1962150"/>
          <a:ext cx="352425" cy="1000125"/>
        </a:xfrm>
        <a:prstGeom prst="rect">
          <a:avLst/>
        </a:prstGeom>
        <a:gradFill rotWithShape="0">
          <a:gsLst>
            <a:gs pos="0">
              <a:srgbClr val="000000"/>
            </a:gs>
            <a:gs pos="50000">
              <a:srgbClr val="819E81"/>
            </a:gs>
            <a:gs pos="100000">
              <a:srgbClr val="000000"/>
            </a:gs>
          </a:gsLst>
          <a:lin ang="5400000" scaled="1"/>
        </a:gradFill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/>
          <a:r>
            <a:rPr lang="zh-CN" altLang="en-US" sz="1200">
              <a:solidFill>
                <a:srgbClr val="9933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使用说明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309245</xdr:colOff>
      <xdr:row>0</xdr:row>
      <xdr:rowOff>5080</xdr:rowOff>
    </xdr:from>
    <xdr:to>
      <xdr:col>8</xdr:col>
      <xdr:colOff>594995</xdr:colOff>
      <xdr:row>11</xdr:row>
      <xdr:rowOff>109250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>
          <a:spLocks noChangeArrowheads="1"/>
        </xdr:cNvSpPr>
      </xdr:nvSpPr>
      <xdr:spPr>
        <a:xfrm rot="16200000">
          <a:off x="7076440" y="771525"/>
          <a:ext cx="1819275" cy="285750"/>
        </a:xfrm>
        <a:prstGeom prst="rect">
          <a:avLst/>
        </a:prstGeom>
        <a:gradFill rotWithShape="0">
          <a:gsLst>
            <a:gs pos="0">
              <a:srgbClr val="000000"/>
            </a:gs>
            <a:gs pos="50000">
              <a:srgbClr val="819E81"/>
            </a:gs>
            <a:gs pos="100000">
              <a:srgbClr val="000000"/>
            </a:gs>
          </a:gsLst>
          <a:lin ang="5400000" scaled="1"/>
        </a:gradFill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200"/>
            </a:lnSpc>
            <a:defRPr sz="1000"/>
          </a:pPr>
          <a:r>
            <a:rPr lang="zh-CN" altLang="en-US" sz="1200" b="0" i="0" u="none" strike="noStrike" baseline="0">
              <a:solidFill>
                <a:srgbClr val="FFFFFF"/>
              </a:solidFill>
              <a:latin typeface="宋体" panose="02010600030101010101" pitchFamily="7" charset="-122"/>
              <a:ea typeface="宋体" panose="02010600030101010101" pitchFamily="7" charset="-122"/>
            </a:rPr>
            <a:t>返回目录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0">
          <a:gsLst>
            <a:gs pos="0">
              <a:srgbClr val="DDEBCF">
                <a:alpha val="100000"/>
              </a:srgbClr>
            </a:gs>
            <a:gs pos="50000">
              <a:srgbClr val="9CB86E">
                <a:alpha val="100000"/>
              </a:srgbClr>
            </a:gs>
            <a:gs pos="100000">
              <a:srgbClr val="156B13">
                <a:alpha val="100000"/>
              </a:srgbClr>
            </a:gs>
          </a:gsLst>
          <a:lin ang="5400000" scaled="1"/>
          <a:tileRect/>
        </a:gradFill>
        <a:ln>
          <a:noFill/>
        </a:ln>
      </a:spPr>
      <a:bodyPr vert="horz" wrap="square" lIns="36576" tIns="27432" rIns="36576" bIns="27432" anchor="ctr"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workbookViewId="0">
      <selection activeCell="B34" sqref="B34"/>
    </sheetView>
  </sheetViews>
  <sheetFormatPr defaultColWidth="9" defaultRowHeight="14.25"/>
  <cols>
    <col min="1" max="1" width="22.375" customWidth="1"/>
  </cols>
  <sheetData>
    <row r="1" spans="1:1">
      <c r="A1" s="61">
        <f ca="1">NOW()</f>
        <v>43724.683501967593</v>
      </c>
    </row>
  </sheetData>
  <phoneticPr fontId="30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1"/>
  <sheetViews>
    <sheetView showGridLines="0" showRowColHeaders="0" showZeros="0" showOutlineSymbols="0" zoomScale="80" zoomScaleNormal="80" workbookViewId="0">
      <selection activeCell="AM12" sqref="AM12"/>
    </sheetView>
  </sheetViews>
  <sheetFormatPr defaultColWidth="9" defaultRowHeight="14.25"/>
  <cols>
    <col min="1" max="1" width="4.375" customWidth="1"/>
    <col min="2" max="2" width="6.875" customWidth="1"/>
    <col min="3" max="4" width="3.875" hidden="1" customWidth="1"/>
    <col min="5" max="5" width="2.125" hidden="1" customWidth="1"/>
    <col min="6" max="10" width="9" hidden="1" customWidth="1"/>
    <col min="11" max="11" width="11" hidden="1" customWidth="1"/>
    <col min="12" max="12" width="17.125" hidden="1" customWidth="1"/>
    <col min="13" max="14" width="9" hidden="1" customWidth="1"/>
    <col min="15" max="15" width="4.875" hidden="1" customWidth="1"/>
    <col min="16" max="17" width="3.875" hidden="1" customWidth="1"/>
    <col min="18" max="22" width="9" hidden="1" customWidth="1"/>
    <col min="24" max="25" width="3.875" customWidth="1"/>
    <col min="36" max="37" width="3.875" customWidth="1"/>
  </cols>
  <sheetData>
    <row r="1" spans="1:4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ht="20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3"/>
      <c r="AL4" s="22"/>
      <c r="AM4" s="22"/>
      <c r="AN4" s="22"/>
      <c r="AO4" s="22"/>
      <c r="AP4" s="22"/>
      <c r="AQ4" s="22"/>
      <c r="AR4" s="22"/>
    </row>
    <row r="5" spans="1:44" ht="20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7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60"/>
      <c r="AL5" s="22"/>
      <c r="AM5" s="22"/>
      <c r="AN5" s="22"/>
      <c r="AO5" s="22"/>
      <c r="AP5" s="22"/>
      <c r="AQ5" s="22"/>
      <c r="AR5" s="22"/>
    </row>
    <row r="6" spans="1:44" ht="20.25" customHeight="1">
      <c r="A6" s="22"/>
      <c r="B6" s="22"/>
      <c r="C6" s="23"/>
      <c r="D6" s="24"/>
      <c r="E6" s="24"/>
      <c r="F6" s="25"/>
      <c r="G6" s="26"/>
      <c r="H6" s="26"/>
      <c r="I6" s="26"/>
      <c r="J6" s="26"/>
      <c r="K6" s="26"/>
      <c r="L6" s="26"/>
      <c r="M6" s="24"/>
      <c r="N6" s="24"/>
      <c r="O6" s="24"/>
      <c r="P6" s="24"/>
      <c r="Q6" s="23"/>
      <c r="R6" s="22"/>
      <c r="S6" s="22"/>
      <c r="T6" s="22"/>
      <c r="U6" s="22"/>
      <c r="V6" s="22"/>
      <c r="W6" s="22"/>
      <c r="X6" s="27"/>
      <c r="Y6" s="28"/>
      <c r="AJ6" s="28"/>
      <c r="AK6" s="60"/>
      <c r="AL6" s="22"/>
      <c r="AM6" s="22"/>
      <c r="AN6" s="22"/>
      <c r="AO6" s="22"/>
      <c r="AP6" s="22"/>
      <c r="AQ6" s="22"/>
      <c r="AR6" s="22"/>
    </row>
    <row r="7" spans="1:44" ht="12.75" customHeight="1">
      <c r="A7" s="22"/>
      <c r="B7" s="22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57"/>
      <c r="R7" s="22"/>
      <c r="S7" s="22"/>
      <c r="T7" s="22"/>
      <c r="U7" s="22"/>
      <c r="V7" s="22"/>
      <c r="W7" s="22"/>
      <c r="X7" s="27"/>
      <c r="Y7" s="28"/>
      <c r="AJ7" s="28"/>
      <c r="AK7" s="60"/>
      <c r="AL7" s="22"/>
      <c r="AM7" s="22"/>
      <c r="AN7" s="22"/>
      <c r="AO7" s="22"/>
      <c r="AP7" s="22"/>
      <c r="AQ7" s="22"/>
      <c r="AR7" s="22"/>
    </row>
    <row r="8" spans="1:44" ht="28.5" customHeight="1">
      <c r="A8" s="22"/>
      <c r="B8" s="22"/>
      <c r="C8" s="27"/>
      <c r="D8" s="29"/>
      <c r="E8" s="29"/>
      <c r="F8" s="30" t="s">
        <v>0</v>
      </c>
      <c r="G8" s="65">
        <f ca="1">TODAY()</f>
        <v>43724</v>
      </c>
      <c r="H8" s="65"/>
      <c r="I8" s="50" t="s">
        <v>1</v>
      </c>
      <c r="J8" s="51">
        <f ca="1">IF(WEEKDAY(G8,2)=7,"日",WEEKDAY(G8,2))</f>
        <v>1</v>
      </c>
      <c r="K8" s="52" t="s">
        <v>2</v>
      </c>
      <c r="L8" s="53">
        <f ca="1">NOW()</f>
        <v>43724.683501967593</v>
      </c>
      <c r="M8">
        <v>1900</v>
      </c>
      <c r="N8">
        <v>1</v>
      </c>
      <c r="O8" s="41"/>
      <c r="P8" s="28"/>
      <c r="Q8" s="57"/>
      <c r="R8" s="22"/>
      <c r="S8" s="22"/>
      <c r="T8" s="22"/>
      <c r="U8" s="22"/>
      <c r="V8" s="22"/>
      <c r="W8" s="22"/>
      <c r="X8" s="27"/>
      <c r="Y8" s="28"/>
      <c r="AJ8" s="28"/>
      <c r="AK8" s="60"/>
      <c r="AL8" s="22"/>
      <c r="AM8" s="22"/>
      <c r="AN8" s="22"/>
      <c r="AO8" s="22"/>
      <c r="AP8" s="22"/>
      <c r="AQ8" s="22"/>
      <c r="AR8" s="22"/>
    </row>
    <row r="9" spans="1:44" hidden="1">
      <c r="A9" s="22"/>
      <c r="B9" s="22"/>
      <c r="C9" s="27"/>
      <c r="D9" s="31">
        <f>IF(AD27=2,IF(OR(AA27/400=INT(AA27/400),AND(AA27/4=INT(AA27/4),AA27/100&lt;&gt;INT(AA27/100))),29,28),IF(OR(AD27=4,AD27=6,AD27=9,AD27=11),30,31))</f>
        <v>30</v>
      </c>
      <c r="E9" s="31"/>
      <c r="F9" s="32">
        <f t="shared" ref="F9:L9" si="0">IF(WEEKDAY(DATE($AA$27,$AD$27,1),2)=F10,1,0)</f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32">
        <f t="shared" si="0"/>
        <v>1</v>
      </c>
      <c r="M9">
        <v>1901</v>
      </c>
      <c r="N9">
        <v>2</v>
      </c>
      <c r="P9" s="28"/>
      <c r="Q9" s="57"/>
      <c r="R9" s="22"/>
      <c r="S9" s="22"/>
      <c r="T9" s="22"/>
      <c r="U9" s="22"/>
      <c r="V9" s="22"/>
      <c r="W9" s="22"/>
      <c r="X9" s="27"/>
      <c r="Y9" s="28"/>
      <c r="AJ9" s="28"/>
      <c r="AK9" s="60"/>
      <c r="AL9" s="22"/>
      <c r="AM9" s="22"/>
      <c r="AN9" s="22"/>
      <c r="AO9" s="22"/>
      <c r="AP9" s="22"/>
      <c r="AQ9" s="22"/>
      <c r="AR9" s="22"/>
    </row>
    <row r="10" spans="1:44" hidden="1">
      <c r="A10" s="22"/>
      <c r="B10" s="22"/>
      <c r="C10" s="27"/>
      <c r="D10" s="28"/>
      <c r="E10" s="28"/>
      <c r="F10" s="33">
        <v>7</v>
      </c>
      <c r="G10" s="33">
        <v>1</v>
      </c>
      <c r="H10" s="33">
        <v>2</v>
      </c>
      <c r="I10" s="33">
        <v>3</v>
      </c>
      <c r="J10" s="33">
        <v>4</v>
      </c>
      <c r="K10" s="33">
        <v>5</v>
      </c>
      <c r="L10" s="33">
        <v>6</v>
      </c>
      <c r="M10">
        <v>1902</v>
      </c>
      <c r="N10">
        <v>3</v>
      </c>
      <c r="P10" s="28"/>
      <c r="Q10" s="57"/>
      <c r="R10" s="22"/>
      <c r="S10" s="22"/>
      <c r="T10" s="22"/>
      <c r="U10" s="22"/>
      <c r="V10" s="22"/>
      <c r="W10" s="22"/>
      <c r="X10" s="27"/>
      <c r="Y10" s="28"/>
      <c r="AJ10" s="28"/>
      <c r="AK10" s="60"/>
      <c r="AL10" s="22"/>
      <c r="AM10" s="22"/>
      <c r="AN10" s="22"/>
      <c r="AO10" s="22"/>
      <c r="AP10" s="22"/>
      <c r="AQ10" s="22"/>
      <c r="AR10" s="22"/>
    </row>
    <row r="11" spans="1:44" ht="4.5" customHeight="1">
      <c r="A11" s="22"/>
      <c r="B11" s="22"/>
      <c r="C11" s="27"/>
      <c r="D11" s="28"/>
      <c r="E11" s="28"/>
      <c r="F11" s="34"/>
      <c r="G11" s="34"/>
      <c r="H11" s="34"/>
      <c r="I11" s="34"/>
      <c r="J11" s="34"/>
      <c r="K11" s="34"/>
      <c r="L11" s="34"/>
      <c r="M11">
        <v>1903</v>
      </c>
      <c r="N11">
        <v>4</v>
      </c>
      <c r="P11" s="28"/>
      <c r="Q11" s="57"/>
      <c r="R11" s="22"/>
      <c r="S11" s="22"/>
      <c r="T11" s="22"/>
      <c r="U11" s="22"/>
      <c r="V11" s="22"/>
      <c r="W11" s="22"/>
      <c r="X11" s="27"/>
      <c r="Y11" s="28"/>
      <c r="AJ11" s="28"/>
      <c r="AK11" s="60"/>
      <c r="AL11" s="22"/>
      <c r="AM11" s="22"/>
      <c r="AN11" s="22"/>
      <c r="AO11" s="22"/>
      <c r="AP11" s="22"/>
      <c r="AQ11" s="22"/>
      <c r="AR11" s="22"/>
    </row>
    <row r="12" spans="1:44" ht="30" customHeight="1">
      <c r="A12" s="22"/>
      <c r="B12" s="22"/>
      <c r="C12" s="27"/>
      <c r="D12" s="28"/>
      <c r="E12" s="28"/>
      <c r="F12" s="35" t="s">
        <v>3</v>
      </c>
      <c r="G12" s="36" t="s">
        <v>4</v>
      </c>
      <c r="H12" s="36" t="s">
        <v>5</v>
      </c>
      <c r="I12" s="36" t="s">
        <v>6</v>
      </c>
      <c r="J12" s="36" t="s">
        <v>7</v>
      </c>
      <c r="K12" s="36" t="s">
        <v>8</v>
      </c>
      <c r="L12" s="54" t="s">
        <v>9</v>
      </c>
      <c r="M12">
        <v>1904</v>
      </c>
      <c r="N12">
        <v>5</v>
      </c>
      <c r="P12" s="28"/>
      <c r="Q12" s="57"/>
      <c r="R12" s="22"/>
      <c r="S12" s="22"/>
      <c r="T12" s="22"/>
      <c r="U12" s="22"/>
      <c r="V12" s="22"/>
      <c r="W12" s="22"/>
      <c r="X12" s="27"/>
      <c r="Y12" s="28"/>
      <c r="AJ12" s="28"/>
      <c r="AK12" s="60"/>
      <c r="AL12" s="22"/>
      <c r="AM12" s="22"/>
      <c r="AN12" s="22"/>
      <c r="AO12" s="22"/>
      <c r="AP12" s="22"/>
      <c r="AQ12" s="22"/>
      <c r="AR12" s="22"/>
    </row>
    <row r="13" spans="1:44" ht="30" customHeight="1">
      <c r="A13" s="22"/>
      <c r="B13" s="22"/>
      <c r="C13" s="27"/>
      <c r="D13" s="28"/>
      <c r="E13" s="28"/>
      <c r="F13" s="37">
        <f>IF(F9=1,1,0)</f>
        <v>0</v>
      </c>
      <c r="G13" s="38">
        <f t="shared" ref="G13:L13" si="1">IF(F13&gt;0,F13+1,IF(G9=1,1,0))</f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55">
        <f t="shared" si="1"/>
        <v>1</v>
      </c>
      <c r="M13">
        <v>1905</v>
      </c>
      <c r="N13">
        <v>6</v>
      </c>
      <c r="P13" s="28"/>
      <c r="Q13" s="57"/>
      <c r="R13" s="22"/>
      <c r="S13" s="22"/>
      <c r="T13" s="22"/>
      <c r="U13" s="22"/>
      <c r="V13" s="22"/>
      <c r="W13" s="22"/>
      <c r="X13" s="27"/>
      <c r="Y13" s="28"/>
      <c r="AJ13" s="28"/>
      <c r="AK13" s="60"/>
      <c r="AL13" s="22"/>
      <c r="AM13" s="22"/>
      <c r="AN13" s="22"/>
      <c r="AO13" s="22"/>
      <c r="AP13" s="22"/>
      <c r="AQ13" s="22"/>
      <c r="AR13" s="22"/>
    </row>
    <row r="14" spans="1:44" ht="30" customHeight="1">
      <c r="A14" s="22"/>
      <c r="B14" s="22"/>
      <c r="C14" s="27"/>
      <c r="D14" s="28"/>
      <c r="E14" s="28"/>
      <c r="F14" s="37">
        <f>L13+1</f>
        <v>2</v>
      </c>
      <c r="G14" s="38">
        <f t="shared" ref="G14:L16" si="2">F14+1</f>
        <v>3</v>
      </c>
      <c r="H14" s="38">
        <f t="shared" si="2"/>
        <v>4</v>
      </c>
      <c r="I14" s="38">
        <f t="shared" si="2"/>
        <v>5</v>
      </c>
      <c r="J14" s="38">
        <f t="shared" si="2"/>
        <v>6</v>
      </c>
      <c r="K14" s="38">
        <f t="shared" si="2"/>
        <v>7</v>
      </c>
      <c r="L14" s="55">
        <f t="shared" si="2"/>
        <v>8</v>
      </c>
      <c r="M14">
        <v>1906</v>
      </c>
      <c r="N14">
        <v>7</v>
      </c>
      <c r="P14" s="28"/>
      <c r="Q14" s="57"/>
      <c r="R14" s="22"/>
      <c r="S14" s="22"/>
      <c r="T14" s="22"/>
      <c r="U14" s="22"/>
      <c r="V14" s="22"/>
      <c r="W14" s="22"/>
      <c r="X14" s="27"/>
      <c r="Y14" s="28"/>
      <c r="AJ14" s="28"/>
      <c r="AK14" s="60"/>
      <c r="AL14" s="22"/>
      <c r="AM14" s="22"/>
      <c r="AN14" s="22"/>
      <c r="AO14" s="22"/>
      <c r="AP14" s="22"/>
      <c r="AQ14" s="22"/>
      <c r="AR14" s="22"/>
    </row>
    <row r="15" spans="1:44" ht="30" customHeight="1">
      <c r="A15" s="22"/>
      <c r="B15" s="22"/>
      <c r="C15" s="27"/>
      <c r="D15" s="28"/>
      <c r="E15" s="28"/>
      <c r="F15" s="37">
        <f>L14+1</f>
        <v>9</v>
      </c>
      <c r="G15" s="38">
        <f t="shared" si="2"/>
        <v>10</v>
      </c>
      <c r="H15" s="38">
        <f t="shared" si="2"/>
        <v>11</v>
      </c>
      <c r="I15" s="38">
        <f t="shared" si="2"/>
        <v>12</v>
      </c>
      <c r="J15" s="38">
        <f t="shared" si="2"/>
        <v>13</v>
      </c>
      <c r="K15" s="38">
        <f t="shared" si="2"/>
        <v>14</v>
      </c>
      <c r="L15" s="55">
        <f t="shared" si="2"/>
        <v>15</v>
      </c>
      <c r="M15">
        <v>1907</v>
      </c>
      <c r="N15">
        <v>8</v>
      </c>
      <c r="P15" s="28"/>
      <c r="Q15" s="57"/>
      <c r="R15" s="22"/>
      <c r="S15" s="22"/>
      <c r="T15" s="22"/>
      <c r="U15" s="22"/>
      <c r="V15" s="22"/>
      <c r="W15" s="22"/>
      <c r="X15" s="27"/>
      <c r="Y15" s="28"/>
      <c r="AJ15" s="28"/>
      <c r="AK15" s="60"/>
      <c r="AL15" s="22"/>
      <c r="AM15" s="22"/>
      <c r="AN15" s="22"/>
      <c r="AO15" s="22"/>
      <c r="AP15" s="22"/>
      <c r="AQ15" s="22"/>
      <c r="AR15" s="22"/>
    </row>
    <row r="16" spans="1:44" ht="30" customHeight="1">
      <c r="A16" s="22"/>
      <c r="B16" s="22"/>
      <c r="C16" s="27"/>
      <c r="D16" s="28"/>
      <c r="E16" s="28"/>
      <c r="F16" s="37">
        <f>L15+1</f>
        <v>16</v>
      </c>
      <c r="G16" s="38">
        <f t="shared" si="2"/>
        <v>17</v>
      </c>
      <c r="H16" s="38">
        <f t="shared" si="2"/>
        <v>18</v>
      </c>
      <c r="I16" s="38">
        <f t="shared" si="2"/>
        <v>19</v>
      </c>
      <c r="J16" s="38">
        <f t="shared" si="2"/>
        <v>20</v>
      </c>
      <c r="K16" s="38">
        <f t="shared" si="2"/>
        <v>21</v>
      </c>
      <c r="L16" s="55">
        <f t="shared" si="2"/>
        <v>22</v>
      </c>
      <c r="M16">
        <v>1908</v>
      </c>
      <c r="N16">
        <v>9</v>
      </c>
      <c r="P16" s="28"/>
      <c r="Q16" s="57"/>
      <c r="R16" s="22"/>
      <c r="S16" s="22"/>
      <c r="T16" s="22"/>
      <c r="U16" s="22"/>
      <c r="V16" s="22"/>
      <c r="W16" s="22"/>
      <c r="X16" s="27"/>
      <c r="Y16" s="28"/>
      <c r="AJ16" s="28"/>
      <c r="AK16" s="60"/>
      <c r="AL16" s="22"/>
      <c r="AM16" s="22"/>
      <c r="AN16" s="22"/>
      <c r="AO16" s="22"/>
      <c r="AP16" s="22"/>
      <c r="AQ16" s="22"/>
      <c r="AR16" s="22"/>
    </row>
    <row r="17" spans="1:44" ht="30" customHeight="1">
      <c r="A17" s="22"/>
      <c r="B17" s="22"/>
      <c r="C17" s="27"/>
      <c r="D17" s="28"/>
      <c r="E17" s="28"/>
      <c r="F17" s="37">
        <f>IF(L16&gt;=D9,0,L16+1)</f>
        <v>23</v>
      </c>
      <c r="G17" s="38">
        <f t="shared" ref="G17:L17" si="3">IF(F17&gt;=$D$9,0,IF(F17&gt;0,F17+1,IF(G13=1,1,0)))</f>
        <v>24</v>
      </c>
      <c r="H17" s="38">
        <f t="shared" si="3"/>
        <v>25</v>
      </c>
      <c r="I17" s="38">
        <f t="shared" si="3"/>
        <v>26</v>
      </c>
      <c r="J17" s="38">
        <f t="shared" si="3"/>
        <v>27</v>
      </c>
      <c r="K17" s="38">
        <f t="shared" si="3"/>
        <v>28</v>
      </c>
      <c r="L17" s="55">
        <f t="shared" si="3"/>
        <v>29</v>
      </c>
      <c r="M17">
        <v>1909</v>
      </c>
      <c r="N17">
        <v>10</v>
      </c>
      <c r="P17" s="28"/>
      <c r="Q17" s="57"/>
      <c r="R17" s="22"/>
      <c r="S17" s="22"/>
      <c r="T17" s="22"/>
      <c r="U17" s="22"/>
      <c r="V17" s="22"/>
      <c r="W17" s="22"/>
      <c r="X17" s="27"/>
      <c r="Y17" s="28"/>
      <c r="AJ17" s="28"/>
      <c r="AK17" s="60"/>
      <c r="AL17" s="22"/>
      <c r="AM17" s="22"/>
      <c r="AN17" s="22"/>
      <c r="AO17" s="22"/>
      <c r="AP17" s="22"/>
      <c r="AQ17" s="22"/>
      <c r="AR17" s="22"/>
    </row>
    <row r="18" spans="1:44" ht="30" customHeight="1">
      <c r="A18" s="22"/>
      <c r="B18" s="22"/>
      <c r="C18" s="27"/>
      <c r="D18" s="28"/>
      <c r="E18" s="28"/>
      <c r="F18" s="39">
        <f>IF(L17&gt;=D9,0,IF(L17&gt;0,L17+1,0))</f>
        <v>30</v>
      </c>
      <c r="G18" s="40">
        <f>IF(F18&gt;=$D$9,0,IF(F18&gt;0,F18+1,IF(G14=1,1,0)))</f>
        <v>0</v>
      </c>
      <c r="H18" s="40"/>
      <c r="I18" s="40"/>
      <c r="J18" s="40"/>
      <c r="K18" s="40"/>
      <c r="L18" s="56"/>
      <c r="M18">
        <v>1910</v>
      </c>
      <c r="N18">
        <v>11</v>
      </c>
      <c r="P18" s="28"/>
      <c r="Q18" s="57"/>
      <c r="R18" s="22"/>
      <c r="S18" s="22"/>
      <c r="T18" s="22"/>
      <c r="U18" s="22"/>
      <c r="V18" s="22"/>
      <c r="W18" s="22"/>
      <c r="X18" s="27"/>
      <c r="Y18" s="28"/>
      <c r="AJ18" s="28"/>
      <c r="AK18" s="60"/>
      <c r="AL18" s="22"/>
      <c r="AM18" s="22"/>
      <c r="AN18" s="22"/>
      <c r="AO18" s="22"/>
      <c r="AP18" s="22"/>
      <c r="AQ18" s="22"/>
      <c r="AR18" s="22"/>
    </row>
    <row r="19" spans="1:44" ht="4.5" customHeight="1">
      <c r="A19" s="22"/>
      <c r="B19" s="22"/>
      <c r="C19" s="27"/>
      <c r="D19" s="28"/>
      <c r="E19" s="28"/>
      <c r="F19" s="41"/>
      <c r="G19" s="41"/>
      <c r="H19" s="41"/>
      <c r="I19" s="41"/>
      <c r="J19" s="41"/>
      <c r="K19" s="41"/>
      <c r="L19" s="41"/>
      <c r="M19" s="41">
        <v>1911</v>
      </c>
      <c r="N19" s="41">
        <v>12</v>
      </c>
      <c r="O19" s="41"/>
      <c r="P19" s="28"/>
      <c r="Q19" s="57"/>
      <c r="R19" s="22"/>
      <c r="S19" s="22"/>
      <c r="T19" s="22"/>
      <c r="U19" s="22"/>
      <c r="V19" s="22"/>
      <c r="W19" s="22"/>
      <c r="X19" s="27"/>
      <c r="Y19" s="28"/>
      <c r="AJ19" s="28"/>
      <c r="AK19" s="60"/>
      <c r="AL19" s="22"/>
      <c r="AM19" s="22"/>
      <c r="AN19" s="22"/>
      <c r="AO19" s="22"/>
      <c r="AP19" s="22"/>
      <c r="AQ19" s="22"/>
      <c r="AR19" s="22"/>
    </row>
    <row r="20" spans="1:44">
      <c r="A20" s="22"/>
      <c r="B20" s="22"/>
      <c r="C20" s="27"/>
      <c r="D20" s="28"/>
      <c r="E20" s="28"/>
      <c r="F20" s="41"/>
      <c r="G20" s="42" t="s">
        <v>10</v>
      </c>
      <c r="I20" s="42" t="s">
        <v>11</v>
      </c>
      <c r="K20" s="42" t="s">
        <v>12</v>
      </c>
      <c r="L20" s="66">
        <f ca="1">L8</f>
        <v>43724.683501967593</v>
      </c>
      <c r="M20" s="66"/>
      <c r="N20" s="66"/>
      <c r="O20" s="66"/>
      <c r="P20" s="28"/>
      <c r="Q20" s="57"/>
      <c r="R20" s="22"/>
      <c r="S20" s="22"/>
      <c r="T20" s="22"/>
      <c r="U20" s="22"/>
      <c r="V20" s="22"/>
      <c r="W20" s="22"/>
      <c r="X20" s="27"/>
      <c r="Y20" s="28"/>
      <c r="AJ20" s="28"/>
      <c r="AK20" s="60"/>
      <c r="AL20" s="22"/>
      <c r="AM20" s="22"/>
      <c r="AN20" s="22"/>
      <c r="AO20" s="22"/>
      <c r="AP20" s="22"/>
      <c r="AQ20" s="22"/>
      <c r="AR20" s="22"/>
    </row>
    <row r="21" spans="1:44" ht="12.75" customHeight="1">
      <c r="A21" s="22"/>
      <c r="B21" s="22"/>
      <c r="C21" s="27"/>
      <c r="D21" s="28"/>
      <c r="E21" s="28"/>
      <c r="F21" s="28"/>
      <c r="G21" s="29"/>
      <c r="H21" s="43"/>
      <c r="I21" s="29"/>
      <c r="J21" s="43"/>
      <c r="K21" s="29"/>
      <c r="L21" s="28"/>
      <c r="M21" s="28"/>
      <c r="N21" s="28"/>
      <c r="O21" s="28"/>
      <c r="P21" s="28"/>
      <c r="Q21" s="57"/>
      <c r="R21" s="22"/>
      <c r="S21" s="22"/>
      <c r="T21" s="22"/>
      <c r="U21" s="22"/>
      <c r="V21" s="22"/>
      <c r="W21" s="22"/>
      <c r="X21" s="27"/>
      <c r="Y21" s="28"/>
      <c r="AJ21" s="28"/>
      <c r="AK21" s="60"/>
      <c r="AL21" s="22"/>
      <c r="AM21" s="22"/>
      <c r="AN21" s="22"/>
      <c r="AO21" s="22"/>
      <c r="AP21" s="22"/>
      <c r="AQ21" s="22"/>
      <c r="AR21" s="22"/>
    </row>
    <row r="22" spans="1:44" ht="20.25" customHeight="1">
      <c r="A22" s="22"/>
      <c r="B22" s="22"/>
      <c r="C22" s="23"/>
      <c r="D22" s="44"/>
      <c r="E22" s="44"/>
      <c r="F22" s="44"/>
      <c r="G22" s="45"/>
      <c r="H22" s="46"/>
      <c r="I22" s="45"/>
      <c r="J22" s="46"/>
      <c r="K22" s="45"/>
      <c r="L22" s="44"/>
      <c r="M22" s="44"/>
      <c r="N22" s="44"/>
      <c r="O22" s="44"/>
      <c r="P22" s="44"/>
      <c r="Q22" s="23"/>
      <c r="R22" s="22"/>
      <c r="S22" s="22"/>
      <c r="T22" s="22"/>
      <c r="U22" s="22"/>
      <c r="V22" s="22"/>
      <c r="W22" s="22"/>
      <c r="X22" s="27"/>
      <c r="Y22" s="28"/>
      <c r="AJ22" s="28"/>
      <c r="AK22" s="60"/>
      <c r="AL22" s="22"/>
      <c r="AM22" s="22"/>
      <c r="AN22" s="22"/>
      <c r="AO22" s="22"/>
      <c r="AP22" s="22"/>
      <c r="AQ22" s="22"/>
      <c r="AR22" s="22"/>
    </row>
    <row r="23" spans="1:44" ht="18.75">
      <c r="A23" s="22"/>
      <c r="B23" s="22"/>
      <c r="C23" s="47"/>
      <c r="D23" s="47"/>
      <c r="E23" s="47"/>
      <c r="F23" s="47"/>
      <c r="G23" s="48"/>
      <c r="H23" s="49"/>
      <c r="I23" s="48"/>
      <c r="J23" s="49"/>
      <c r="K23" s="48"/>
      <c r="L23" s="47"/>
      <c r="M23" s="47"/>
      <c r="N23" s="47"/>
      <c r="O23" s="47"/>
      <c r="P23" s="47"/>
      <c r="Q23" s="47"/>
      <c r="R23" s="47"/>
      <c r="S23" s="47"/>
      <c r="T23" s="22"/>
      <c r="U23" s="22"/>
      <c r="V23" s="22"/>
      <c r="W23" s="22"/>
      <c r="X23" s="27"/>
      <c r="Y23" s="28"/>
      <c r="AJ23" s="28"/>
      <c r="AK23" s="60"/>
      <c r="AL23" s="22"/>
      <c r="AM23" s="22"/>
      <c r="AN23" s="22"/>
      <c r="AO23" s="22"/>
      <c r="AP23" s="22"/>
      <c r="AQ23" s="22"/>
      <c r="AR23" s="22"/>
    </row>
    <row r="24" spans="1:44" ht="20.25" customHeight="1">
      <c r="A24" s="22"/>
      <c r="B24" s="22"/>
      <c r="C24" s="47"/>
      <c r="D24" s="47"/>
      <c r="E24" s="47"/>
      <c r="F24" s="67" t="str">
        <f ca="1">IF(AND(MONTH(G8)=1,DAY(G8)=1),"新年新气象！加油呀！",IF(AND(MONTH(G8)=3,DAY(G8)=8),"向女同胞们致敬！",IF(AND(MONTH(G8)=5,DAY(G8)=1),"劳动最光荣",IF(AND(MONTH(G8)=5,DAY(G8)=4),"青年是祖国的栋梁！",IF(AND(MONTH(G8)=6,DAY(G8)=1),"原天下所有的儿童永远快乐"," ")))))</f>
        <v xml:space="preserve"> </v>
      </c>
      <c r="G24" s="67"/>
      <c r="H24" s="67"/>
      <c r="I24" s="67"/>
      <c r="J24" s="67"/>
      <c r="K24" s="67"/>
      <c r="L24" s="67"/>
      <c r="M24" s="47">
        <v>1913</v>
      </c>
      <c r="N24" s="47"/>
      <c r="O24" s="47"/>
      <c r="P24" s="47"/>
      <c r="Q24" s="47"/>
      <c r="R24" s="47"/>
      <c r="S24" s="47"/>
      <c r="T24" s="22"/>
      <c r="U24" s="22"/>
      <c r="V24" s="22"/>
      <c r="W24" s="22"/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60"/>
      <c r="AL24" s="22"/>
      <c r="AM24" s="22"/>
      <c r="AN24" s="22"/>
      <c r="AO24" s="22"/>
      <c r="AP24" s="22"/>
      <c r="AQ24" s="22"/>
      <c r="AR24" s="22"/>
    </row>
    <row r="25" spans="1:44" ht="20.25" customHeight="1">
      <c r="A25" s="22"/>
      <c r="B25" s="22"/>
      <c r="C25" s="47"/>
      <c r="D25" s="47"/>
      <c r="E25" s="47"/>
      <c r="F25" s="64" t="str">
        <f ca="1">IF(AND(MONTH(G8)=7,DAY(G8)=1),"党的恩情永不忘",IF(AND(MONTH(G8)=8,DAY(G8)=1),"提高警惕，保卫祖国！",IF(AND(MONTH(G8)=9,DAY(G8)=10),"老师，您辛苦了！",IF(AND(MONTH(G8)=10,DAY(G8)=1),"祝我们伟大的祖国繁荣富强"," "))))</f>
        <v xml:space="preserve"> </v>
      </c>
      <c r="G25" s="64"/>
      <c r="H25" s="64"/>
      <c r="I25" s="64"/>
      <c r="J25" s="64"/>
      <c r="K25" s="64"/>
      <c r="L25" s="64"/>
      <c r="M25" s="47">
        <v>1914</v>
      </c>
      <c r="N25" s="47"/>
      <c r="O25" s="47"/>
      <c r="P25" s="47"/>
      <c r="Q25" s="47"/>
      <c r="R25" s="47"/>
      <c r="S25" s="47"/>
      <c r="T25" s="22"/>
      <c r="U25" s="22"/>
      <c r="V25" s="22"/>
      <c r="W25" s="22"/>
      <c r="X25" s="23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23"/>
      <c r="AL25" s="22"/>
      <c r="AM25" s="22"/>
      <c r="AN25" s="22"/>
      <c r="AO25" s="22"/>
      <c r="AP25" s="22"/>
      <c r="AQ25" s="22"/>
      <c r="AR25" s="22"/>
    </row>
    <row r="26" spans="1:44" ht="6.75" customHeight="1">
      <c r="A26" s="22"/>
      <c r="B26" s="22"/>
      <c r="C26" s="47"/>
      <c r="D26" s="47"/>
      <c r="E26" s="47"/>
      <c r="F26" s="64" t="str">
        <f>IF(AND(MONTH(F9)=10,DAY(F9)=1),"庆祝赵岭赴日考察2周年!"," ")</f>
        <v/>
      </c>
      <c r="G26" s="64"/>
      <c r="H26" s="64"/>
      <c r="I26" s="64"/>
      <c r="J26" s="64"/>
      <c r="K26" s="64"/>
      <c r="L26" s="64"/>
      <c r="M26" s="47">
        <v>1915</v>
      </c>
      <c r="N26" s="47"/>
      <c r="O26" s="47"/>
      <c r="P26" s="47"/>
      <c r="Q26" s="47"/>
      <c r="R26" s="47"/>
      <c r="S26" s="47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 ht="18.75" customHeight="1">
      <c r="A27" s="22"/>
      <c r="B27" s="22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>
        <v>1916</v>
      </c>
      <c r="N27" s="47"/>
      <c r="O27" s="47"/>
      <c r="P27" s="47"/>
      <c r="Q27" s="47"/>
      <c r="R27" s="47"/>
      <c r="S27" s="47"/>
      <c r="T27" s="22"/>
      <c r="U27" s="22"/>
      <c r="V27" s="22"/>
      <c r="W27" s="22"/>
      <c r="X27" s="41"/>
      <c r="Y27" s="59"/>
      <c r="Z27" s="70"/>
      <c r="AA27" s="69">
        <v>2013</v>
      </c>
      <c r="AB27" s="69"/>
      <c r="AC27" s="71" t="s">
        <v>11</v>
      </c>
      <c r="AD27" s="69">
        <v>6</v>
      </c>
      <c r="AE27" s="71" t="s">
        <v>12</v>
      </c>
      <c r="AF27" s="59"/>
      <c r="AG27" s="70" t="s">
        <v>2</v>
      </c>
      <c r="AH27" s="68">
        <f ca="1">NOW()</f>
        <v>43724.683501967593</v>
      </c>
      <c r="AI27" s="68"/>
      <c r="AJ27" s="68"/>
      <c r="AK27" s="68"/>
      <c r="AL27" s="22"/>
      <c r="AM27" s="22"/>
      <c r="AN27" s="22"/>
      <c r="AO27" s="22"/>
      <c r="AP27" s="22"/>
      <c r="AQ27" s="22"/>
      <c r="AR27" s="22"/>
    </row>
    <row r="28" spans="1:44">
      <c r="A28" s="22"/>
      <c r="B28" s="22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>
        <v>1917</v>
      </c>
      <c r="N28" s="47"/>
      <c r="O28" s="47"/>
      <c r="P28" s="47"/>
      <c r="Q28" s="47"/>
      <c r="R28" s="47"/>
      <c r="S28" s="47"/>
      <c r="T28" s="22"/>
      <c r="U28" s="22"/>
      <c r="V28" s="22"/>
      <c r="W28" s="22"/>
      <c r="X28" s="41"/>
      <c r="Y28" s="59"/>
      <c r="Z28" s="70"/>
      <c r="AA28" s="69"/>
      <c r="AB28" s="69"/>
      <c r="AC28" s="71"/>
      <c r="AD28" s="69"/>
      <c r="AE28" s="71"/>
      <c r="AF28" s="59"/>
      <c r="AG28" s="70"/>
      <c r="AH28" s="68"/>
      <c r="AI28" s="68"/>
      <c r="AJ28" s="68"/>
      <c r="AK28" s="68"/>
      <c r="AL28" s="22"/>
      <c r="AM28" s="22"/>
      <c r="AN28" s="22"/>
      <c r="AO28" s="22"/>
      <c r="AP28" s="22"/>
      <c r="AQ28" s="22"/>
      <c r="AR28" s="22"/>
    </row>
    <row r="29" spans="1:44">
      <c r="A29" s="22"/>
      <c r="B29" s="22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>
        <v>1918</v>
      </c>
      <c r="N29" s="47"/>
      <c r="O29" s="47"/>
      <c r="P29" s="47"/>
      <c r="Q29" s="47"/>
      <c r="R29" s="47"/>
      <c r="S29" s="47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>
      <c r="A30" s="22"/>
      <c r="B30" s="2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>
        <v>1919</v>
      </c>
      <c r="N30" s="47"/>
      <c r="O30" s="47"/>
      <c r="P30" s="47"/>
      <c r="Q30" s="47"/>
      <c r="R30" s="47"/>
      <c r="S30" s="47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>
      <c r="A31" s="22"/>
      <c r="B31" s="2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>
        <v>1920</v>
      </c>
      <c r="N31" s="47"/>
      <c r="O31" s="47"/>
      <c r="P31" s="47"/>
      <c r="Q31" s="47"/>
      <c r="R31" s="47"/>
      <c r="S31" s="47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>
      <c r="A32" s="22"/>
      <c r="B32" s="2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>
        <v>1921</v>
      </c>
      <c r="N32" s="47"/>
      <c r="O32" s="47"/>
      <c r="P32" s="47"/>
      <c r="Q32" s="47"/>
      <c r="R32" s="47"/>
      <c r="S32" s="47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>
      <c r="A33" s="22"/>
      <c r="B33" s="22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>
        <v>1922</v>
      </c>
      <c r="N33" s="47"/>
      <c r="O33" s="47"/>
      <c r="P33" s="47"/>
      <c r="Q33" s="47"/>
      <c r="R33" s="47"/>
      <c r="S33" s="47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>
      <c r="A34" s="22"/>
      <c r="B34" s="2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>
        <v>1923</v>
      </c>
      <c r="N34" s="47"/>
      <c r="O34" s="47"/>
      <c r="P34" s="47"/>
      <c r="Q34" s="47"/>
      <c r="R34" s="47"/>
      <c r="S34" s="47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>
      <c r="A35" s="22"/>
      <c r="B35" s="2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>
        <v>1924</v>
      </c>
      <c r="N35" s="47"/>
      <c r="O35" s="47"/>
      <c r="P35" s="47"/>
      <c r="Q35" s="47"/>
      <c r="R35" s="47"/>
      <c r="S35" s="47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44">
      <c r="A36" s="22"/>
      <c r="B36" s="22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>
        <v>1925</v>
      </c>
      <c r="N36" s="47"/>
      <c r="O36" s="47"/>
      <c r="P36" s="47"/>
      <c r="Q36" s="47"/>
      <c r="R36" s="47"/>
      <c r="S36" s="47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44">
      <c r="A37" s="22"/>
      <c r="B37" s="22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>
        <v>1926</v>
      </c>
      <c r="N37" s="47"/>
      <c r="O37" s="47"/>
      <c r="P37" s="47"/>
      <c r="Q37" s="47"/>
      <c r="R37" s="47"/>
      <c r="S37" s="47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</row>
    <row r="38" spans="1:44">
      <c r="A38" s="22"/>
      <c r="B38" s="22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>
        <v>1927</v>
      </c>
      <c r="N38" s="47"/>
      <c r="O38" s="47"/>
      <c r="P38" s="47"/>
      <c r="Q38" s="47"/>
      <c r="R38" s="47"/>
      <c r="S38" s="47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1:44">
      <c r="A39" s="22"/>
      <c r="B39" s="2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>
        <v>1928</v>
      </c>
      <c r="N39" s="47"/>
      <c r="O39" s="47"/>
      <c r="P39" s="47"/>
      <c r="Q39" s="47"/>
      <c r="R39" s="47"/>
      <c r="S39" s="47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</row>
    <row r="40" spans="1:4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>
        <v>1929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</row>
    <row r="41" spans="1:44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>
        <v>1930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4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>
        <v>1931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</row>
    <row r="43" spans="1:44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>
        <v>1932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>
        <v>1933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>
        <v>1934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>
        <v>1935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>
        <v>1936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>
        <v>1937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>
        <v>1938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>
        <v>1939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>
      <c r="M51">
        <v>1940</v>
      </c>
    </row>
    <row r="52" spans="1:44">
      <c r="M52">
        <v>1941</v>
      </c>
    </row>
    <row r="53" spans="1:44">
      <c r="M53">
        <v>1942</v>
      </c>
    </row>
    <row r="54" spans="1:44">
      <c r="M54">
        <v>1943</v>
      </c>
    </row>
    <row r="55" spans="1:44">
      <c r="M55">
        <v>1944</v>
      </c>
    </row>
    <row r="56" spans="1:44">
      <c r="M56">
        <v>1945</v>
      </c>
    </row>
    <row r="57" spans="1:44">
      <c r="M57">
        <v>1946</v>
      </c>
    </row>
    <row r="58" spans="1:44">
      <c r="M58">
        <v>1947</v>
      </c>
    </row>
    <row r="59" spans="1:44">
      <c r="M59">
        <v>1948</v>
      </c>
    </row>
    <row r="60" spans="1:44">
      <c r="M60">
        <v>1949</v>
      </c>
    </row>
    <row r="61" spans="1:44">
      <c r="M61">
        <v>1950</v>
      </c>
    </row>
    <row r="62" spans="1:44">
      <c r="M62">
        <v>1951</v>
      </c>
    </row>
    <row r="63" spans="1:44">
      <c r="M63">
        <v>1952</v>
      </c>
    </row>
    <row r="64" spans="1:44">
      <c r="M64">
        <v>1953</v>
      </c>
    </row>
    <row r="65" spans="13:13">
      <c r="M65">
        <v>1954</v>
      </c>
    </row>
    <row r="66" spans="13:13">
      <c r="M66">
        <v>1955</v>
      </c>
    </row>
    <row r="67" spans="13:13">
      <c r="M67">
        <v>1956</v>
      </c>
    </row>
    <row r="68" spans="13:13">
      <c r="M68">
        <v>1957</v>
      </c>
    </row>
    <row r="69" spans="13:13">
      <c r="M69">
        <v>1958</v>
      </c>
    </row>
    <row r="70" spans="13:13">
      <c r="M70">
        <v>1959</v>
      </c>
    </row>
    <row r="71" spans="13:13">
      <c r="M71">
        <v>1960</v>
      </c>
    </row>
    <row r="72" spans="13:13">
      <c r="M72">
        <v>1961</v>
      </c>
    </row>
    <row r="73" spans="13:13">
      <c r="M73">
        <v>1962</v>
      </c>
    </row>
    <row r="74" spans="13:13">
      <c r="M74">
        <v>1963</v>
      </c>
    </row>
    <row r="75" spans="13:13">
      <c r="M75">
        <v>1964</v>
      </c>
    </row>
    <row r="76" spans="13:13">
      <c r="M76">
        <v>1965</v>
      </c>
    </row>
    <row r="77" spans="13:13">
      <c r="M77">
        <v>1966</v>
      </c>
    </row>
    <row r="78" spans="13:13">
      <c r="M78">
        <v>1967</v>
      </c>
    </row>
    <row r="79" spans="13:13">
      <c r="M79">
        <v>1968</v>
      </c>
    </row>
    <row r="80" spans="13:13">
      <c r="M80">
        <v>1969</v>
      </c>
    </row>
    <row r="81" spans="13:13">
      <c r="M81">
        <v>1970</v>
      </c>
    </row>
    <row r="82" spans="13:13">
      <c r="M82">
        <v>1971</v>
      </c>
    </row>
    <row r="83" spans="13:13">
      <c r="M83">
        <v>1972</v>
      </c>
    </row>
    <row r="84" spans="13:13">
      <c r="M84">
        <v>1973</v>
      </c>
    </row>
    <row r="85" spans="13:13">
      <c r="M85">
        <v>1974</v>
      </c>
    </row>
    <row r="86" spans="13:13">
      <c r="M86">
        <v>1975</v>
      </c>
    </row>
    <row r="87" spans="13:13">
      <c r="M87">
        <v>1976</v>
      </c>
    </row>
    <row r="88" spans="13:13">
      <c r="M88">
        <v>1977</v>
      </c>
    </row>
    <row r="89" spans="13:13">
      <c r="M89">
        <v>1978</v>
      </c>
    </row>
    <row r="90" spans="13:13">
      <c r="M90">
        <v>1979</v>
      </c>
    </row>
    <row r="91" spans="13:13">
      <c r="M91">
        <v>1980</v>
      </c>
    </row>
    <row r="92" spans="13:13">
      <c r="M92">
        <v>1981</v>
      </c>
    </row>
    <row r="93" spans="13:13">
      <c r="M93">
        <v>1982</v>
      </c>
    </row>
    <row r="94" spans="13:13">
      <c r="M94">
        <v>1983</v>
      </c>
    </row>
    <row r="95" spans="13:13">
      <c r="M95">
        <v>1984</v>
      </c>
    </row>
    <row r="96" spans="13:13">
      <c r="M96">
        <v>1985</v>
      </c>
    </row>
    <row r="97" spans="13:13">
      <c r="M97">
        <v>1986</v>
      </c>
    </row>
    <row r="98" spans="13:13">
      <c r="M98">
        <v>1987</v>
      </c>
    </row>
    <row r="99" spans="13:13">
      <c r="M99">
        <v>1988</v>
      </c>
    </row>
    <row r="100" spans="13:13">
      <c r="M100">
        <v>1989</v>
      </c>
    </row>
    <row r="101" spans="13:13">
      <c r="M101">
        <v>1990</v>
      </c>
    </row>
    <row r="102" spans="13:13">
      <c r="M102">
        <v>1991</v>
      </c>
    </row>
    <row r="103" spans="13:13">
      <c r="M103">
        <v>1992</v>
      </c>
    </row>
    <row r="104" spans="13:13">
      <c r="M104">
        <v>1993</v>
      </c>
    </row>
    <row r="105" spans="13:13">
      <c r="M105">
        <v>1994</v>
      </c>
    </row>
    <row r="106" spans="13:13">
      <c r="M106">
        <v>1995</v>
      </c>
    </row>
    <row r="107" spans="13:13">
      <c r="M107">
        <v>1996</v>
      </c>
    </row>
    <row r="108" spans="13:13">
      <c r="M108">
        <v>1997</v>
      </c>
    </row>
    <row r="109" spans="13:13">
      <c r="M109">
        <v>1998</v>
      </c>
    </row>
    <row r="110" spans="13:13">
      <c r="M110">
        <v>1999</v>
      </c>
    </row>
    <row r="111" spans="13:13">
      <c r="M111">
        <v>2000</v>
      </c>
    </row>
    <row r="112" spans="13:13">
      <c r="M112">
        <v>2001</v>
      </c>
    </row>
    <row r="113" spans="13:13">
      <c r="M113">
        <v>2002</v>
      </c>
    </row>
    <row r="114" spans="13:13">
      <c r="M114">
        <v>2003</v>
      </c>
    </row>
    <row r="115" spans="13:13">
      <c r="M115">
        <v>2004</v>
      </c>
    </row>
    <row r="116" spans="13:13">
      <c r="M116">
        <v>2005</v>
      </c>
    </row>
    <row r="117" spans="13:13">
      <c r="M117">
        <v>2006</v>
      </c>
    </row>
    <row r="118" spans="13:13">
      <c r="M118">
        <v>2007</v>
      </c>
    </row>
    <row r="119" spans="13:13">
      <c r="M119">
        <v>2008</v>
      </c>
    </row>
    <row r="120" spans="13:13">
      <c r="M120">
        <v>2009</v>
      </c>
    </row>
    <row r="121" spans="13:13">
      <c r="M121">
        <v>2010</v>
      </c>
    </row>
    <row r="122" spans="13:13">
      <c r="M122">
        <v>2011</v>
      </c>
    </row>
    <row r="123" spans="13:13">
      <c r="M123">
        <v>2012</v>
      </c>
    </row>
    <row r="124" spans="13:13">
      <c r="M124">
        <v>2013</v>
      </c>
    </row>
    <row r="125" spans="13:13">
      <c r="M125">
        <v>2014</v>
      </c>
    </row>
    <row r="126" spans="13:13">
      <c r="M126">
        <v>2015</v>
      </c>
    </row>
    <row r="127" spans="13:13">
      <c r="M127">
        <v>2016</v>
      </c>
    </row>
    <row r="128" spans="13:13">
      <c r="M128">
        <v>2017</v>
      </c>
    </row>
    <row r="129" spans="13:13">
      <c r="M129">
        <v>2018</v>
      </c>
    </row>
    <row r="130" spans="13:13">
      <c r="M130">
        <v>2019</v>
      </c>
    </row>
    <row r="131" spans="13:13">
      <c r="M131">
        <v>2020</v>
      </c>
    </row>
    <row r="132" spans="13:13">
      <c r="M132">
        <v>2021</v>
      </c>
    </row>
    <row r="133" spans="13:13">
      <c r="M133">
        <v>2022</v>
      </c>
    </row>
    <row r="134" spans="13:13">
      <c r="M134">
        <v>2023</v>
      </c>
    </row>
    <row r="135" spans="13:13">
      <c r="M135">
        <v>2024</v>
      </c>
    </row>
    <row r="136" spans="13:13">
      <c r="M136">
        <v>2025</v>
      </c>
    </row>
    <row r="137" spans="13:13">
      <c r="M137">
        <v>2026</v>
      </c>
    </row>
    <row r="138" spans="13:13">
      <c r="M138">
        <v>2027</v>
      </c>
    </row>
    <row r="139" spans="13:13">
      <c r="M139">
        <v>2028</v>
      </c>
    </row>
    <row r="140" spans="13:13">
      <c r="M140">
        <v>2029</v>
      </c>
    </row>
    <row r="141" spans="13:13">
      <c r="M141">
        <v>2030</v>
      </c>
    </row>
    <row r="142" spans="13:13">
      <c r="M142">
        <v>2031</v>
      </c>
    </row>
    <row r="143" spans="13:13">
      <c r="M143">
        <v>2032</v>
      </c>
    </row>
    <row r="144" spans="13:13">
      <c r="M144">
        <v>2033</v>
      </c>
    </row>
    <row r="145" spans="13:13">
      <c r="M145">
        <v>2034</v>
      </c>
    </row>
    <row r="146" spans="13:13">
      <c r="M146">
        <v>2035</v>
      </c>
    </row>
    <row r="147" spans="13:13">
      <c r="M147">
        <v>2036</v>
      </c>
    </row>
    <row r="148" spans="13:13">
      <c r="M148">
        <v>2037</v>
      </c>
    </row>
    <row r="149" spans="13:13">
      <c r="M149">
        <v>2038</v>
      </c>
    </row>
    <row r="150" spans="13:13">
      <c r="M150">
        <v>2039</v>
      </c>
    </row>
    <row r="151" spans="13:13">
      <c r="M151">
        <v>2040</v>
      </c>
    </row>
    <row r="152" spans="13:13">
      <c r="M152">
        <v>2041</v>
      </c>
    </row>
    <row r="153" spans="13:13">
      <c r="M153">
        <v>2042</v>
      </c>
    </row>
    <row r="154" spans="13:13">
      <c r="M154">
        <v>2043</v>
      </c>
    </row>
    <row r="155" spans="13:13">
      <c r="M155">
        <v>2044</v>
      </c>
    </row>
    <row r="156" spans="13:13">
      <c r="M156">
        <v>2045</v>
      </c>
    </row>
    <row r="157" spans="13:13">
      <c r="M157">
        <v>2046</v>
      </c>
    </row>
    <row r="158" spans="13:13">
      <c r="M158">
        <v>2047</v>
      </c>
    </row>
    <row r="159" spans="13:13">
      <c r="M159">
        <v>2048</v>
      </c>
    </row>
    <row r="160" spans="13:13">
      <c r="M160">
        <v>2049</v>
      </c>
    </row>
    <row r="161" spans="13:13">
      <c r="M161">
        <v>2050</v>
      </c>
    </row>
  </sheetData>
  <sheetProtection sheet="1" formatCells="0" formatColumns="0" formatRows="0" insertColumns="0" insertRows="0" insertHyperlinks="0" deleteColumns="0" deleteRows="0"/>
  <protectedRanges>
    <protectedRange sqref="Z27:AF28" name="区域1"/>
  </protectedRanges>
  <mergeCells count="12">
    <mergeCell ref="AE27:AE28"/>
    <mergeCell ref="AG27:AG28"/>
    <mergeCell ref="F26:L26"/>
    <mergeCell ref="G8:H8"/>
    <mergeCell ref="L20:O20"/>
    <mergeCell ref="F24:L24"/>
    <mergeCell ref="F25:L25"/>
    <mergeCell ref="AH27:AK28"/>
    <mergeCell ref="AA27:AB28"/>
    <mergeCell ref="Z27:Z28"/>
    <mergeCell ref="AC27:AC28"/>
    <mergeCell ref="AD27:AD28"/>
  </mergeCells>
  <phoneticPr fontId="30" type="noConversion"/>
  <dataValidations count="2">
    <dataValidation type="list" allowBlank="1" showInputMessage="1" showErrorMessage="1" sqref="AA27 H21:H23">
      <formula1>$M$8:$M$161</formula1>
    </dataValidation>
    <dataValidation type="list" allowBlank="1" showInputMessage="1" showErrorMessage="1" sqref="AD27 J21:J23">
      <formula1>$N$8:$N$19</formula1>
    </dataValidation>
  </dataValidations>
  <pageMargins left="0.75" right="0.75" top="1" bottom="1" header="0.5" footer="0.5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31"/>
  <sheetViews>
    <sheetView workbookViewId="0">
      <selection activeCell="D22" sqref="D22"/>
    </sheetView>
  </sheetViews>
  <sheetFormatPr defaultRowHeight="12"/>
  <cols>
    <col min="1" max="1" width="9" style="19"/>
    <col min="2" max="2" width="35.875" style="19" customWidth="1"/>
    <col min="3" max="16384" width="9" style="19"/>
  </cols>
  <sheetData>
    <row r="3" spans="2:3">
      <c r="B3" s="19" t="s">
        <v>13</v>
      </c>
    </row>
    <row r="4" spans="2:3">
      <c r="B4" s="19" t="s">
        <v>14</v>
      </c>
    </row>
    <row r="5" spans="2:3">
      <c r="B5" s="19" t="s">
        <v>15</v>
      </c>
    </row>
    <row r="6" spans="2:3">
      <c r="B6" s="19" t="s">
        <v>16</v>
      </c>
    </row>
    <row r="7" spans="2:3">
      <c r="B7" s="19" t="s">
        <v>17</v>
      </c>
    </row>
    <row r="8" spans="2:3">
      <c r="B8" s="19" t="s">
        <v>18</v>
      </c>
    </row>
    <row r="9" spans="2:3">
      <c r="B9" s="19" t="s">
        <v>19</v>
      </c>
    </row>
    <row r="10" spans="2:3">
      <c r="B10" s="19" t="s">
        <v>20</v>
      </c>
    </row>
    <row r="11" spans="2:3" ht="15" customHeight="1">
      <c r="B11" s="19" t="s">
        <v>21</v>
      </c>
    </row>
    <row r="12" spans="2:3" ht="18" customHeight="1">
      <c r="B12" s="20" t="s">
        <v>22</v>
      </c>
      <c r="C12" s="19" t="s">
        <v>23</v>
      </c>
    </row>
    <row r="13" spans="2:3">
      <c r="B13" s="19" t="s">
        <v>24</v>
      </c>
      <c r="C13" s="21">
        <v>30</v>
      </c>
    </row>
    <row r="14" spans="2:3">
      <c r="B14" s="19" t="s">
        <v>25</v>
      </c>
      <c r="C14" s="21">
        <v>30</v>
      </c>
    </row>
    <row r="15" spans="2:3">
      <c r="B15" s="19" t="s">
        <v>26</v>
      </c>
      <c r="C15" s="21">
        <v>20</v>
      </c>
    </row>
    <row r="16" spans="2:3">
      <c r="B16" s="19" t="s">
        <v>27</v>
      </c>
      <c r="C16" s="21">
        <v>20</v>
      </c>
    </row>
    <row r="17" spans="2:3">
      <c r="B17" s="19" t="s">
        <v>28</v>
      </c>
      <c r="C17" s="21">
        <v>20</v>
      </c>
    </row>
    <row r="18" spans="2:3">
      <c r="B18" s="19" t="s">
        <v>29</v>
      </c>
      <c r="C18" s="21">
        <v>18</v>
      </c>
    </row>
    <row r="19" spans="2:3">
      <c r="B19" s="19" t="s">
        <v>30</v>
      </c>
      <c r="C19" s="21">
        <v>18</v>
      </c>
    </row>
    <row r="20" spans="2:3">
      <c r="B20" s="19" t="s">
        <v>31</v>
      </c>
      <c r="C20" s="21">
        <v>12</v>
      </c>
    </row>
    <row r="21" spans="2:3">
      <c r="B21" s="19" t="s">
        <v>32</v>
      </c>
      <c r="C21" s="21">
        <v>12</v>
      </c>
    </row>
    <row r="22" spans="2:3">
      <c r="B22" s="19" t="s">
        <v>33</v>
      </c>
      <c r="C22" s="21">
        <v>10</v>
      </c>
    </row>
    <row r="23" spans="2:3">
      <c r="B23" s="19" t="s">
        <v>34</v>
      </c>
      <c r="C23" s="21">
        <v>10</v>
      </c>
    </row>
    <row r="24" spans="2:3">
      <c r="B24" s="19" t="s">
        <v>35</v>
      </c>
      <c r="C24" s="21">
        <v>10</v>
      </c>
    </row>
    <row r="25" spans="2:3">
      <c r="B25" s="19" t="s">
        <v>36</v>
      </c>
      <c r="C25" s="21">
        <v>10</v>
      </c>
    </row>
    <row r="26" spans="2:3">
      <c r="B26" s="19" t="s">
        <v>37</v>
      </c>
      <c r="C26" s="21">
        <v>5</v>
      </c>
    </row>
    <row r="27" spans="2:3">
      <c r="B27" s="19" t="s">
        <v>38</v>
      </c>
      <c r="C27" s="21">
        <v>5</v>
      </c>
    </row>
    <row r="28" spans="2:3">
      <c r="C28" s="21"/>
    </row>
    <row r="29" spans="2:3">
      <c r="C29" s="21"/>
    </row>
    <row r="30" spans="2:3">
      <c r="C30" s="21"/>
    </row>
    <row r="31" spans="2:3">
      <c r="C31" s="21"/>
    </row>
  </sheetData>
  <phoneticPr fontId="3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showZeros="0" tabSelected="1" workbookViewId="0">
      <selection activeCell="F6" sqref="F6"/>
    </sheetView>
  </sheetViews>
  <sheetFormatPr defaultRowHeight="14.25"/>
  <cols>
    <col min="1" max="1" width="5.625" style="2" customWidth="1"/>
    <col min="2" max="2" width="15" style="3" customWidth="1"/>
    <col min="3" max="3" width="6.375" style="4" customWidth="1"/>
    <col min="4" max="4" width="8" style="4" customWidth="1"/>
    <col min="5" max="5" width="10.75" style="5" customWidth="1"/>
    <col min="6" max="6" width="17.5" style="6" customWidth="1"/>
    <col min="7" max="7" width="17.75" style="7" customWidth="1"/>
    <col min="8" max="8" width="7.125" style="4" hidden="1" customWidth="1"/>
    <col min="9" max="16384" width="9" style="4"/>
  </cols>
  <sheetData>
    <row r="1" spans="1:9" ht="37.5" customHeight="1">
      <c r="A1" s="72" t="s">
        <v>79</v>
      </c>
      <c r="B1" s="72"/>
      <c r="C1" s="72"/>
      <c r="D1" s="72"/>
      <c r="E1" s="72"/>
      <c r="F1" s="72"/>
      <c r="G1" s="72"/>
      <c r="H1" s="72"/>
    </row>
    <row r="2" spans="1:9" ht="30" customHeight="1">
      <c r="A2" s="62" t="s">
        <v>78</v>
      </c>
      <c r="B2" s="62" t="s">
        <v>39</v>
      </c>
      <c r="C2" s="63" t="s">
        <v>80</v>
      </c>
      <c r="D2" s="63" t="s">
        <v>40</v>
      </c>
      <c r="E2" s="62" t="s">
        <v>81</v>
      </c>
      <c r="F2" s="62" t="s">
        <v>41</v>
      </c>
      <c r="G2" s="62" t="s">
        <v>42</v>
      </c>
      <c r="H2" s="8" t="s">
        <v>43</v>
      </c>
    </row>
    <row r="3" spans="1:9" s="1" customFormat="1" ht="30" customHeight="1">
      <c r="A3" s="14" t="s">
        <v>44</v>
      </c>
      <c r="B3" s="9" t="s">
        <v>45</v>
      </c>
      <c r="C3" s="10">
        <v>1</v>
      </c>
      <c r="D3" s="11" t="s">
        <v>46</v>
      </c>
      <c r="E3" s="12">
        <v>26634</v>
      </c>
      <c r="F3" s="13" t="s">
        <v>47</v>
      </c>
      <c r="G3" s="13" t="s">
        <v>48</v>
      </c>
      <c r="H3" s="17" t="s">
        <v>49</v>
      </c>
    </row>
    <row r="4" spans="1:9" s="1" customFormat="1" ht="30" customHeight="1">
      <c r="A4" s="14" t="s">
        <v>50</v>
      </c>
      <c r="B4" s="9" t="s">
        <v>51</v>
      </c>
      <c r="C4" s="10">
        <v>1</v>
      </c>
      <c r="D4" s="15" t="s">
        <v>52</v>
      </c>
      <c r="E4" s="12">
        <v>26724</v>
      </c>
      <c r="F4" s="13" t="s">
        <v>53</v>
      </c>
      <c r="G4" s="13"/>
      <c r="H4" s="17" t="s">
        <v>49</v>
      </c>
    </row>
    <row r="5" spans="1:9" s="1" customFormat="1" ht="30" customHeight="1">
      <c r="A5" s="14" t="s">
        <v>54</v>
      </c>
      <c r="B5" s="9" t="s">
        <v>30</v>
      </c>
      <c r="C5" s="10">
        <v>2</v>
      </c>
      <c r="D5" s="15" t="s">
        <v>55</v>
      </c>
      <c r="E5" s="12">
        <v>32568</v>
      </c>
      <c r="F5" s="13" t="s">
        <v>56</v>
      </c>
      <c r="G5" s="13" t="s">
        <v>57</v>
      </c>
      <c r="H5" s="17" t="s">
        <v>49</v>
      </c>
    </row>
    <row r="6" spans="1:9" s="1" customFormat="1" ht="30" customHeight="1">
      <c r="A6" s="14" t="s">
        <v>58</v>
      </c>
      <c r="B6" s="9" t="s">
        <v>30</v>
      </c>
      <c r="C6" s="10">
        <v>1</v>
      </c>
      <c r="D6" s="15" t="s">
        <v>55</v>
      </c>
      <c r="E6" s="12">
        <v>30317</v>
      </c>
      <c r="F6" s="13" t="s">
        <v>59</v>
      </c>
      <c r="G6" s="13" t="s">
        <v>60</v>
      </c>
      <c r="H6" s="17" t="s">
        <v>49</v>
      </c>
    </row>
    <row r="7" spans="1:9" s="1" customFormat="1" ht="30" customHeight="1">
      <c r="A7" s="14" t="s">
        <v>61</v>
      </c>
      <c r="B7" s="9" t="s">
        <v>62</v>
      </c>
      <c r="C7" s="10">
        <v>1</v>
      </c>
      <c r="D7" s="11" t="s">
        <v>46</v>
      </c>
      <c r="E7" s="12">
        <v>32782</v>
      </c>
      <c r="F7" s="13" t="s">
        <v>63</v>
      </c>
      <c r="G7" s="13" t="s">
        <v>64</v>
      </c>
      <c r="H7" s="17" t="s">
        <v>65</v>
      </c>
      <c r="I7" s="1" t="s">
        <v>66</v>
      </c>
    </row>
    <row r="8" spans="1:9" s="1" customFormat="1" ht="30" customHeight="1">
      <c r="A8" s="14" t="s">
        <v>67</v>
      </c>
      <c r="B8" s="9" t="s">
        <v>68</v>
      </c>
      <c r="C8" s="11">
        <v>1</v>
      </c>
      <c r="D8" s="11" t="s">
        <v>69</v>
      </c>
      <c r="E8" s="12">
        <v>40664</v>
      </c>
      <c r="F8" s="13" t="s">
        <v>70</v>
      </c>
      <c r="G8" s="13" t="s">
        <v>71</v>
      </c>
      <c r="H8" s="18" t="s">
        <v>72</v>
      </c>
    </row>
    <row r="9" spans="1:9" s="1" customFormat="1" ht="30" customHeight="1">
      <c r="A9" s="14" t="s">
        <v>73</v>
      </c>
      <c r="B9" s="9" t="s">
        <v>74</v>
      </c>
      <c r="C9" s="16">
        <v>1</v>
      </c>
      <c r="D9" s="11" t="s">
        <v>46</v>
      </c>
      <c r="E9" s="12">
        <v>38991</v>
      </c>
      <c r="F9" s="9" t="s">
        <v>75</v>
      </c>
      <c r="G9" s="13" t="s">
        <v>76</v>
      </c>
      <c r="H9" s="18" t="s">
        <v>77</v>
      </c>
    </row>
  </sheetData>
  <mergeCells count="1">
    <mergeCell ref="A1:H1"/>
  </mergeCells>
  <phoneticPr fontId="30" type="noConversion"/>
  <printOptions horizontalCentered="1"/>
  <pageMargins left="0" right="0" top="1.1811023622047201" bottom="0.39370078740157499" header="0" footer="0"/>
  <pageSetup paperSize="9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</vt:lpstr>
      <vt:lpstr>目录</vt:lpstr>
      <vt:lpstr>使用说明</vt:lpstr>
      <vt:lpstr>清溪坂站清单</vt:lpstr>
      <vt:lpstr>清溪坂站清单!Print_Area</vt:lpstr>
      <vt:lpstr>清溪坂站清单!Print_Titles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2019-09-16T08:23:46Z</cp:lastPrinted>
  <dcterms:created xsi:type="dcterms:W3CDTF">2004-06-16T06:49:00Z</dcterms:created>
  <dcterms:modified xsi:type="dcterms:W3CDTF">2019-09-16T08:24:35Z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